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RXJJPMNVEMIPNLOT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Document_array" localSheetId="3">{"Book1","附件五：鄂尔多斯市2012年天然草地样地测产统计表.xls"}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B4" authorId="0">
      <text>
        <r>
          <rPr>
            <sz val="9"/>
            <rFont val="宋体"/>
            <family val="0"/>
          </rPr>
          <t xml:space="preserve">Lenovo User:
</t>
        </r>
      </text>
    </comment>
  </commentList>
</comments>
</file>

<file path=xl/sharedStrings.xml><?xml version="1.0" encoding="utf-8"?>
<sst xmlns="http://schemas.openxmlformats.org/spreadsheetml/2006/main" count="120" uniqueCount="93">
  <si>
    <t>附件：3</t>
  </si>
  <si>
    <t>鄂托克前旗2019年天然草地样地测产统计表</t>
  </si>
  <si>
    <t xml:space="preserve">行政名称 ： 鄂托克前旗 </t>
  </si>
  <si>
    <t>代号</t>
  </si>
  <si>
    <t>草地类型</t>
  </si>
  <si>
    <t>测产日期</t>
  </si>
  <si>
    <t>经纬度</t>
  </si>
  <si>
    <t>产草量     （公斤/公顷）</t>
  </si>
  <si>
    <t>可利用面积（公顷）</t>
  </si>
  <si>
    <t>总产草量   （万公斤）</t>
  </si>
  <si>
    <t>草群平均高度(cm)</t>
  </si>
  <si>
    <t>覆盖度(%)</t>
  </si>
  <si>
    <t>保存率(%)</t>
  </si>
  <si>
    <t>利用率(%)</t>
  </si>
  <si>
    <t>可食草产量（万公斤）</t>
  </si>
  <si>
    <t>适宜载畜量  （绵羊单位）</t>
  </si>
  <si>
    <t>中间锦鸡儿、杂类草</t>
  </si>
  <si>
    <t>2019.8.7</t>
  </si>
  <si>
    <t>108.054489    38.284972</t>
  </si>
  <si>
    <t>油蒿、杂类草</t>
  </si>
  <si>
    <t>107.963611    38.354619</t>
  </si>
  <si>
    <t>垫状锦鸡儿、沙生针茅</t>
  </si>
  <si>
    <t>2019.8.6</t>
  </si>
  <si>
    <t>107.306244    38.339817</t>
  </si>
  <si>
    <t>麻黄、杂类草</t>
  </si>
  <si>
    <t>107.511244    38.496944</t>
  </si>
  <si>
    <t>芨芨草、盐生杂类草</t>
  </si>
  <si>
    <t>107.678933    38.117144</t>
  </si>
  <si>
    <t>达乌里胡枝子、杂类草</t>
  </si>
  <si>
    <t>107.332344    38.599975</t>
  </si>
  <si>
    <t>狭叶锦鸡儿、小针茅</t>
  </si>
  <si>
    <t>107.422478    38.597981</t>
  </si>
  <si>
    <t>沙生针茅、无芒隐子草</t>
  </si>
  <si>
    <t>108.082711    38.207386</t>
  </si>
  <si>
    <t>寸草苔、中生杂类草</t>
  </si>
  <si>
    <t>107.912528    38.037689</t>
  </si>
  <si>
    <t>甘草、杂类草</t>
  </si>
  <si>
    <t>107.243033    38.144777</t>
  </si>
  <si>
    <t>芨芨草、芦苇</t>
  </si>
  <si>
    <t>107.878769    38.032203</t>
  </si>
  <si>
    <t>107.147942    38.968179</t>
  </si>
  <si>
    <t>芦苇、中生杂类草</t>
  </si>
  <si>
    <t>2019.8.8</t>
  </si>
  <si>
    <t>108.182114    37.976119</t>
  </si>
  <si>
    <t>碱蓬、盐生杂类</t>
  </si>
  <si>
    <t>108.258553    37.851319</t>
  </si>
  <si>
    <t>白刺、盐生杂类草</t>
  </si>
  <si>
    <t>107.589981    38.109794</t>
  </si>
  <si>
    <t>2019.8.5</t>
  </si>
  <si>
    <t>107.059211    38.210911</t>
  </si>
  <si>
    <t>无芒隐子草、杂类草</t>
  </si>
  <si>
    <t>106.971947    38.219814</t>
  </si>
  <si>
    <t>红砂、无芒隐子草</t>
  </si>
  <si>
    <t>106.665031    38.407056</t>
  </si>
  <si>
    <t>沙冬青、杂类草</t>
  </si>
  <si>
    <t>106.663033    38.462650</t>
  </si>
  <si>
    <t>油蒿、甘草</t>
  </si>
  <si>
    <t>2019.8.9</t>
  </si>
  <si>
    <t>107.240394    38.501513</t>
  </si>
  <si>
    <t>短花针茅、冷蒿</t>
  </si>
  <si>
    <t>107.394194    38.621739</t>
  </si>
  <si>
    <t>盐爪爪、盐生杂类草</t>
  </si>
  <si>
    <t>107.493461    38.225711</t>
  </si>
  <si>
    <t>中间锦鸡儿、油蒿</t>
  </si>
  <si>
    <t>108.222381    38.031478</t>
  </si>
  <si>
    <t>中间锦鸡儿、糙隐子草</t>
  </si>
  <si>
    <t>108.300658    37.999569</t>
  </si>
  <si>
    <t>冷蒿、糙隐子草</t>
  </si>
  <si>
    <t>107.282883    38.376033</t>
  </si>
  <si>
    <t>苦豆子、杂类草</t>
  </si>
  <si>
    <t>107.532377    38.319408</t>
  </si>
  <si>
    <t>狭叶锦鸡儿、油蒿</t>
  </si>
  <si>
    <t>107.451858    38.553833</t>
  </si>
  <si>
    <t>驼绒藜、丛生小禾草</t>
  </si>
  <si>
    <t>107.392088    38.6229472</t>
  </si>
  <si>
    <t>细枝盐爪爪、芦苇</t>
  </si>
  <si>
    <t>107.605534    37.950072</t>
  </si>
  <si>
    <t>羊草、中生杂类草</t>
  </si>
  <si>
    <t>107.405743    38.313877</t>
  </si>
  <si>
    <t>合计</t>
  </si>
  <si>
    <t>附件五：鄂尔多斯市2012年天然草地样地测产统计表.xls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</si>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</sst>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#,##0;\(#,##0\)"/>
    <numFmt numFmtId="179" formatCode="&quot;$&quot;\ #,##0_-;[Red]&quot;$&quot;\ #,##0\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#,##0.0_);\(#,##0.0\)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&quot;$&quot;#,##0_);[Red]\(&quot;$&quot;#,##0\)"/>
    <numFmt numFmtId="186" formatCode="&quot;$&quot;\ #,##0.00_-;[Red]&quot;$&quot;\ #,##0.00\-"/>
    <numFmt numFmtId="187" formatCode="\$#,##0.00;\(\$#,##0.00\)"/>
    <numFmt numFmtId="188" formatCode="&quot;$&quot;#,##0.00_);[Red]\(&quot;$&quot;#,##0.00\)"/>
    <numFmt numFmtId="189" formatCode="\$#,##0;\(\$#,##0\)"/>
    <numFmt numFmtId="190" formatCode="#\ ??/??"/>
    <numFmt numFmtId="191" formatCode="_(&quot;$&quot;* #,##0_);_(&quot;$&quot;* \(#,##0\);_(&quot;$&quot;* &quot;-&quot;_);_(@_)"/>
    <numFmt numFmtId="192" formatCode="0.00_);[Red]\(0.00\)"/>
    <numFmt numFmtId="193" formatCode="0.00_ "/>
    <numFmt numFmtId="194" formatCode="0_);[Red]\(0\)"/>
  </numFmts>
  <fonts count="6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b/>
      <sz val="12"/>
      <name val="楷体_GB2312"/>
      <family val="3"/>
    </font>
    <font>
      <sz val="12"/>
      <name val="仿宋_GB2312"/>
      <family val="3"/>
    </font>
    <font>
      <sz val="11"/>
      <name val="宋体"/>
      <family val="0"/>
    </font>
    <font>
      <sz val="14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10"/>
      <name val="Geneva"/>
      <family val="2"/>
    </font>
    <font>
      <sz val="12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27" fillId="7" borderId="0" applyNumberFormat="0" applyBorder="0" applyAlignment="0" applyProtection="0"/>
    <xf numFmtId="0" fontId="21" fillId="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12" fillId="0" borderId="0">
      <alignment/>
      <protection/>
    </xf>
    <xf numFmtId="0" fontId="21" fillId="10" borderId="0" applyNumberFormat="0" applyBorder="0" applyAlignment="0" applyProtection="0"/>
    <xf numFmtId="0" fontId="29" fillId="0" borderId="6" applyNumberFormat="0" applyFill="0" applyAlignment="0" applyProtection="0"/>
    <xf numFmtId="0" fontId="21" fillId="11" borderId="0" applyNumberFormat="0" applyBorder="0" applyAlignment="0" applyProtection="0"/>
    <xf numFmtId="0" fontId="36" fillId="4" borderId="7" applyNumberFormat="0" applyAlignment="0" applyProtection="0"/>
    <xf numFmtId="0" fontId="30" fillId="4" borderId="1" applyNumberFormat="0" applyAlignment="0" applyProtection="0"/>
    <xf numFmtId="0" fontId="15" fillId="0" borderId="0">
      <alignment vertical="center"/>
      <protection/>
    </xf>
    <xf numFmtId="0" fontId="37" fillId="7" borderId="8" applyNumberFormat="0" applyAlignment="0" applyProtection="0"/>
    <xf numFmtId="0" fontId="15" fillId="3" borderId="0" applyNumberFormat="0" applyBorder="0" applyAlignment="0" applyProtection="0"/>
    <xf numFmtId="0" fontId="21" fillId="12" borderId="0" applyNumberFormat="0" applyBorder="0" applyAlignment="0" applyProtection="0"/>
    <xf numFmtId="0" fontId="35" fillId="0" borderId="9" applyNumberFormat="0" applyFill="0" applyAlignment="0" applyProtection="0"/>
    <xf numFmtId="0" fontId="38" fillId="0" borderId="10" applyNumberFormat="0" applyFill="0" applyAlignment="0" applyProtection="0"/>
    <xf numFmtId="0" fontId="24" fillId="2" borderId="0" applyNumberFormat="0" applyBorder="0" applyAlignment="0" applyProtection="0"/>
    <xf numFmtId="0" fontId="39" fillId="13" borderId="0" applyNumberFormat="0" applyBorder="0" applyAlignment="0" applyProtection="0"/>
    <xf numFmtId="0" fontId="15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2" fillId="0" borderId="0">
      <alignment/>
      <protection/>
    </xf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0" borderId="0">
      <alignment/>
      <protection/>
    </xf>
    <xf numFmtId="0" fontId="15" fillId="22" borderId="0" applyNumberFormat="0" applyBorder="0" applyAlignment="0" applyProtection="0"/>
    <xf numFmtId="0" fontId="16" fillId="0" borderId="0">
      <alignment/>
      <protection/>
    </xf>
    <xf numFmtId="0" fontId="21" fillId="23" borderId="0" applyNumberFormat="0" applyBorder="0" applyAlignment="0" applyProtection="0"/>
    <xf numFmtId="0" fontId="18" fillId="0" borderId="0">
      <alignment/>
      <protection/>
    </xf>
    <xf numFmtId="0" fontId="19" fillId="8" borderId="0" applyNumberFormat="0" applyBorder="0" applyAlignment="0" applyProtection="0"/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19" fillId="14" borderId="0" applyNumberFormat="0" applyBorder="0" applyAlignment="0" applyProtection="0"/>
    <xf numFmtId="0" fontId="12" fillId="0" borderId="0">
      <alignment/>
      <protection/>
    </xf>
    <xf numFmtId="0" fontId="15" fillId="0" borderId="0">
      <alignment vertical="center"/>
      <protection/>
    </xf>
    <xf numFmtId="0" fontId="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 locked="0"/>
    </xf>
    <xf numFmtId="0" fontId="27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Alignment="0" applyProtection="0"/>
    <xf numFmtId="0" fontId="19" fillId="8" borderId="0" applyNumberFormat="0" applyBorder="0" applyAlignment="0" applyProtection="0"/>
    <xf numFmtId="18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19" fillId="16" borderId="0" applyNumberFormat="0" applyBorder="0" applyAlignment="0" applyProtection="0"/>
    <xf numFmtId="0" fontId="15" fillId="0" borderId="0">
      <alignment vertical="center"/>
      <protection/>
    </xf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42" fillId="0" borderId="0">
      <alignment/>
      <protection/>
    </xf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0">
      <alignment/>
      <protection/>
    </xf>
    <xf numFmtId="0" fontId="4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5" fillId="0" borderId="0">
      <alignment vertical="center"/>
      <protection/>
    </xf>
    <xf numFmtId="187" fontId="42" fillId="0" borderId="0">
      <alignment/>
      <protection/>
    </xf>
    <xf numFmtId="15" fontId="48" fillId="0" borderId="0">
      <alignment/>
      <protection/>
    </xf>
    <xf numFmtId="189" fontId="42" fillId="0" borderId="0">
      <alignment/>
      <protection/>
    </xf>
    <xf numFmtId="0" fontId="40" fillId="4" borderId="0" applyNumberFormat="0" applyBorder="0" applyAlignment="0" applyProtection="0"/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40" fillId="8" borderId="13" applyNumberFormat="0" applyBorder="0" applyAlignment="0" applyProtection="0"/>
    <xf numFmtId="182" fontId="45" fillId="26" borderId="0">
      <alignment/>
      <protection/>
    </xf>
    <xf numFmtId="182" fontId="4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42" fillId="0" borderId="0">
      <alignment/>
      <protection/>
    </xf>
    <xf numFmtId="37" fontId="44" fillId="0" borderId="0">
      <alignment/>
      <protection/>
    </xf>
    <xf numFmtId="179" fontId="1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40" fillId="0" borderId="0">
      <alignment horizontal="left" vertical="center" wrapText="1"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4" fontId="0" fillId="0" borderId="0" applyFont="0" applyFill="0" applyBorder="0" applyAlignment="0" applyProtection="0"/>
    <xf numFmtId="0" fontId="49" fillId="0" borderId="14">
      <alignment horizontal="center"/>
      <protection/>
    </xf>
    <xf numFmtId="0" fontId="0" fillId="2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52" fillId="0" borderId="0">
      <alignment/>
      <protection/>
    </xf>
    <xf numFmtId="0" fontId="51" fillId="29" borderId="15">
      <alignment/>
      <protection locked="0"/>
    </xf>
    <xf numFmtId="0" fontId="51" fillId="29" borderId="15">
      <alignment/>
      <protection locked="0"/>
    </xf>
    <xf numFmtId="191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53" fillId="0" borderId="17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2" applyNumberFormat="0" applyFill="0" applyProtection="0">
      <alignment horizontal="center"/>
    </xf>
    <xf numFmtId="0" fontId="23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9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4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4" fillId="2" borderId="0" applyNumberFormat="0" applyBorder="0" applyAlignment="0" applyProtection="0"/>
    <xf numFmtId="0" fontId="5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147">
      <alignment/>
      <protection/>
    </xf>
    <xf numFmtId="0" fontId="2" fillId="2" borderId="0" xfId="147" applyFont="1" applyFill="1">
      <alignment/>
      <protection/>
    </xf>
    <xf numFmtId="0" fontId="1" fillId="2" borderId="0" xfId="147" applyFill="1">
      <alignment/>
      <protection/>
    </xf>
    <xf numFmtId="0" fontId="1" fillId="13" borderId="18" xfId="147" applyFill="1" applyBorder="1">
      <alignment/>
      <protection/>
    </xf>
    <xf numFmtId="0" fontId="3" fillId="33" borderId="19" xfId="147" applyFont="1" applyFill="1" applyBorder="1" applyAlignment="1">
      <alignment horizontal="center"/>
      <protection/>
    </xf>
    <xf numFmtId="0" fontId="4" fillId="34" borderId="20" xfId="147" applyFont="1" applyFill="1" applyBorder="1" applyAlignment="1">
      <alignment horizontal="center"/>
      <protection/>
    </xf>
    <xf numFmtId="0" fontId="3" fillId="33" borderId="20" xfId="147" applyFont="1" applyFill="1" applyBorder="1" applyAlignment="1">
      <alignment horizontal="center"/>
      <protection/>
    </xf>
    <xf numFmtId="0" fontId="3" fillId="33" borderId="21" xfId="147" applyFont="1" applyFill="1" applyBorder="1" applyAlignment="1">
      <alignment horizontal="center"/>
      <protection/>
    </xf>
    <xf numFmtId="0" fontId="1" fillId="13" borderId="22" xfId="147" applyFill="1" applyBorder="1">
      <alignment/>
      <protection/>
    </xf>
    <xf numFmtId="0" fontId="1" fillId="13" borderId="23" xfId="147" applyFill="1" applyBorder="1">
      <alignment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192" fontId="13" fillId="0" borderId="13" xfId="0" applyNumberFormat="1" applyFont="1" applyFill="1" applyBorder="1" applyAlignment="1">
      <alignment horizontal="center" vertical="center"/>
    </xf>
    <xf numFmtId="193" fontId="13" fillId="0" borderId="13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horizontal="center" vertical="center"/>
    </xf>
    <xf numFmtId="192" fontId="11" fillId="0" borderId="13" xfId="0" applyNumberFormat="1" applyFont="1" applyFill="1" applyBorder="1" applyAlignment="1">
      <alignment vertical="center"/>
    </xf>
    <xf numFmtId="194" fontId="13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 shrinkToFit="1"/>
    </xf>
    <xf numFmtId="193" fontId="13" fillId="0" borderId="13" xfId="0" applyNumberFormat="1" applyFont="1" applyFill="1" applyBorder="1" applyAlignment="1">
      <alignment horizontal="center" vertical="center" shrinkToFit="1"/>
    </xf>
    <xf numFmtId="193" fontId="2" fillId="0" borderId="0" xfId="0" applyNumberFormat="1" applyFont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</cellXfs>
  <cellStyles count="20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_F11105251X3A云南白药集团上网行为管理项目" xfId="29"/>
    <cellStyle name="Percent" xfId="30"/>
    <cellStyle name="Followed Hyperlink" xfId="31"/>
    <cellStyle name="注释" xfId="32"/>
    <cellStyle name="常规 6" xfId="33"/>
    <cellStyle name="_ET_STYLE_NoName_00__Sheet3" xfId="34"/>
    <cellStyle name="_ET_STYLE_NoName_00__Book1" xfId="35"/>
    <cellStyle name="标题 4" xfId="36"/>
    <cellStyle name="差_红河州2010年重点项目月报表（3月31日定稿）" xfId="37"/>
    <cellStyle name="60% - 强调文字颜色 2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0,0&#10;&#10;NA&#10;&#10;" xfId="64"/>
    <cellStyle name="20% - 强调文字颜色 2" xfId="65"/>
    <cellStyle name="40% - 强调文字颜色 2" xfId="66"/>
    <cellStyle name="强调文字颜色 3" xfId="67"/>
    <cellStyle name="强调文字颜色 4" xfId="68"/>
    <cellStyle name="PSChar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_弱电系统设备配置报价清单" xfId="76"/>
    <cellStyle name="40% - 强调文字颜色 6" xfId="77"/>
    <cellStyle name="0,0&#13;&#10;NA&#13;&#10;" xfId="78"/>
    <cellStyle name="60% - 强调文字颜色 6" xfId="79"/>
    <cellStyle name="_Book1" xfId="80"/>
    <cellStyle name="Accent2 - 20%" xfId="81"/>
    <cellStyle name="_Book1_2" xfId="82"/>
    <cellStyle name="_Book1_3" xfId="83"/>
    <cellStyle name="_ET_STYLE_NoName_00__Book1_1" xfId="84"/>
    <cellStyle name="Accent5 - 20%" xfId="85"/>
    <cellStyle name="_ET_STYLE_NoName_00__Book1_2" xfId="86"/>
    <cellStyle name="常规 4" xfId="87"/>
    <cellStyle name="_ET_STYLE_NoName_00__Sheet1" xfId="88"/>
    <cellStyle name="_ET_STYLE_NoName_00__Book1_3" xfId="89"/>
    <cellStyle name="0,0&#13;&#10;NA&#13;&#10; 2" xfId="90"/>
    <cellStyle name="0,0&#13;&#10;NA&#13;&#10;_Book1" xfId="91"/>
    <cellStyle name="6mal" xfId="92"/>
    <cellStyle name="Accent1" xfId="93"/>
    <cellStyle name="Accent1 - 20%" xfId="94"/>
    <cellStyle name="Accent1 - 40%" xfId="95"/>
    <cellStyle name="Accent1 - 60%" xfId="96"/>
    <cellStyle name="Accent2" xfId="97"/>
    <cellStyle name="Accent3" xfId="98"/>
    <cellStyle name="Milliers_!!!GO" xfId="99"/>
    <cellStyle name="Accent3 - 20%" xfId="100"/>
    <cellStyle name="Mon閠aire [0]_!!!GO" xfId="101"/>
    <cellStyle name="Accent3 - 40%" xfId="102"/>
    <cellStyle name="Accent3 - 60%" xfId="103"/>
    <cellStyle name="Accent4" xfId="104"/>
    <cellStyle name="Accent4 - 20%" xfId="105"/>
    <cellStyle name="Accent4 - 40%" xfId="106"/>
    <cellStyle name="捠壿 [0.00]_Region Orders (2)" xfId="107"/>
    <cellStyle name="Accent4 - 60%" xfId="108"/>
    <cellStyle name="Accent5" xfId="109"/>
    <cellStyle name="Accent5 - 40%" xfId="110"/>
    <cellStyle name="常规 12" xfId="111"/>
    <cellStyle name="Accent5 - 60%" xfId="112"/>
    <cellStyle name="Accent6" xfId="113"/>
    <cellStyle name="Accent6 - 20%" xfId="114"/>
    <cellStyle name="Accent6 - 40%" xfId="115"/>
    <cellStyle name="Accent6 - 60%" xfId="116"/>
    <cellStyle name="ColLevel_0" xfId="117"/>
    <cellStyle name="Comma [0]_!!!GO" xfId="118"/>
    <cellStyle name="comma zerodec" xfId="119"/>
    <cellStyle name="Comma_!!!GO" xfId="120"/>
    <cellStyle name="Currency [0]_!!!GO" xfId="121"/>
    <cellStyle name="样式 1" xfId="122"/>
    <cellStyle name="分级显示列_1_Book1" xfId="123"/>
    <cellStyle name="Currency_!!!GO" xfId="124"/>
    <cellStyle name="常规 13" xfId="125"/>
    <cellStyle name="Currency1" xfId="126"/>
    <cellStyle name="Date" xfId="127"/>
    <cellStyle name="Dollar (zero dec)" xfId="128"/>
    <cellStyle name="Grey" xfId="129"/>
    <cellStyle name="Header1" xfId="130"/>
    <cellStyle name="Header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常规 3" xfId="140"/>
    <cellStyle name="Mon閠aire_!!!GO" xfId="141"/>
    <cellStyle name="New Times Roman" xfId="142"/>
    <cellStyle name="no dec" xfId="143"/>
    <cellStyle name="Normal - Style1" xfId="144"/>
    <cellStyle name="Normal 3" xfId="145"/>
    <cellStyle name="Normal_!!!GO" xfId="146"/>
    <cellStyle name="Normal_Book1" xfId="147"/>
    <cellStyle name="Note" xfId="148"/>
    <cellStyle name="PSInt" xfId="149"/>
    <cellStyle name="per.style" xfId="150"/>
    <cellStyle name="Percent [2]" xfId="151"/>
    <cellStyle name="Percent_!!!GO" xfId="152"/>
    <cellStyle name="Pourcentage_pldt" xfId="153"/>
    <cellStyle name="PSDate" xfId="154"/>
    <cellStyle name="常规 21" xfId="155"/>
    <cellStyle name="常规 16" xfId="156"/>
    <cellStyle name="PSDec" xfId="157"/>
    <cellStyle name="PSHeading" xfId="158"/>
    <cellStyle name="PSSpacer" xfId="159"/>
    <cellStyle name="RowLevel_0" xfId="160"/>
    <cellStyle name="sstot" xfId="161"/>
    <cellStyle name="ST_06" xfId="162"/>
    <cellStyle name="Standard_AREAS" xfId="163"/>
    <cellStyle name="t" xfId="164"/>
    <cellStyle name="t_HVAC Equipment (3)" xfId="165"/>
    <cellStyle name="捠壿_Region Orders (2)" xfId="166"/>
    <cellStyle name="编号" xfId="167"/>
    <cellStyle name="标题1" xfId="168"/>
    <cellStyle name="表标题" xfId="169"/>
    <cellStyle name="强调 3" xfId="170"/>
    <cellStyle name="部门" xfId="171"/>
    <cellStyle name="差_Book1" xfId="172"/>
    <cellStyle name="差_Book1_1" xfId="173"/>
    <cellStyle name="差_Book1_2" xfId="174"/>
    <cellStyle name="常规 10" xfId="175"/>
    <cellStyle name="常规 11" xfId="176"/>
    <cellStyle name="常规 14" xfId="177"/>
    <cellStyle name="常规 20" xfId="178"/>
    <cellStyle name="常规 15" xfId="179"/>
    <cellStyle name="分级显示行_1_Book1" xfId="180"/>
    <cellStyle name="常规 22" xfId="181"/>
    <cellStyle name="常规 17" xfId="182"/>
    <cellStyle name="常规 23" xfId="183"/>
    <cellStyle name="常规 18" xfId="184"/>
    <cellStyle name="常规 24" xfId="185"/>
    <cellStyle name="常规 19" xfId="186"/>
    <cellStyle name="常规 2" xfId="187"/>
    <cellStyle name="常规 30" xfId="188"/>
    <cellStyle name="常规 25" xfId="189"/>
    <cellStyle name="常规 27" xfId="190"/>
    <cellStyle name="常规 28" xfId="191"/>
    <cellStyle name="常规 29" xfId="192"/>
    <cellStyle name="常规 5" xfId="193"/>
    <cellStyle name="常规 7" xfId="194"/>
    <cellStyle name="常规 8" xfId="195"/>
    <cellStyle name="常规 9" xfId="196"/>
    <cellStyle name="好_Book1" xfId="197"/>
    <cellStyle name="好_Book1_1" xfId="198"/>
    <cellStyle name="好_Book1_2" xfId="199"/>
    <cellStyle name="好_红河州2010年重点项目月报表（3月31日定稿）" xfId="200"/>
    <cellStyle name="借出原因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强调 1" xfId="207"/>
    <cellStyle name="强调 2" xfId="208"/>
    <cellStyle name="商品名称" xfId="209"/>
    <cellStyle name="数量" xfId="210"/>
    <cellStyle name="昗弨_Pacific Region P&amp;L" xfId="211"/>
    <cellStyle name="寘嬫愗傝 [0.00]_Region Orders (2)" xfId="212"/>
    <cellStyle name="寘嬫愗傝_Region Orders (2)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68;&#25454;&#26448;&#26009;\&#30417;&#27979;&#25968;&#25454;\2018&#24180;&#33609;&#21407;&#30417;&#27979;&#25968;&#25454;\&#24066;&#19978;&#25253;&#34920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3"/>
  <sheetViews>
    <sheetView tabSelected="1" workbookViewId="0" topLeftCell="A1">
      <selection activeCell="A1" sqref="A1:IV1"/>
    </sheetView>
  </sheetViews>
  <sheetFormatPr defaultColWidth="8.75390625" defaultRowHeight="14.25"/>
  <cols>
    <col min="1" max="1" width="6.00390625" style="17" customWidth="1"/>
    <col min="2" max="2" width="29.125" style="17" customWidth="1"/>
    <col min="3" max="3" width="12.875" style="18" customWidth="1"/>
    <col min="4" max="4" width="24.375" style="19" customWidth="1"/>
    <col min="5" max="5" width="16.25390625" style="20" customWidth="1"/>
    <col min="6" max="6" width="12.75390625" style="21" customWidth="1"/>
    <col min="7" max="12" width="12.75390625" style="18" customWidth="1"/>
    <col min="13" max="13" width="15.50390625" style="18" customWidth="1"/>
    <col min="14" max="31" width="9.00390625" style="17" bestFit="1" customWidth="1"/>
    <col min="32" max="16384" width="8.75390625" style="17" customWidth="1"/>
  </cols>
  <sheetData>
    <row r="1" spans="1:6" ht="21" customHeight="1">
      <c r="A1" s="22" t="s">
        <v>0</v>
      </c>
      <c r="B1" s="22"/>
      <c r="C1" s="23"/>
      <c r="D1" s="18"/>
      <c r="E1" s="18"/>
      <c r="F1" s="18"/>
    </row>
    <row r="2" spans="1:13" ht="28.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37.5">
      <c r="A4" s="28" t="s">
        <v>3</v>
      </c>
      <c r="B4" s="29" t="s">
        <v>4</v>
      </c>
      <c r="C4" s="30" t="s">
        <v>5</v>
      </c>
      <c r="D4" s="30" t="s">
        <v>6</v>
      </c>
      <c r="E4" s="31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</row>
    <row r="5" spans="1:73" s="11" customFormat="1" ht="21.75" customHeight="1">
      <c r="A5" s="32">
        <v>1</v>
      </c>
      <c r="B5" s="33" t="s">
        <v>16</v>
      </c>
      <c r="C5" s="34" t="s">
        <v>17</v>
      </c>
      <c r="D5" s="35" t="s">
        <v>18</v>
      </c>
      <c r="E5" s="34">
        <v>1109</v>
      </c>
      <c r="F5" s="36">
        <v>140852.64</v>
      </c>
      <c r="G5" s="37">
        <f>E5*F5/10000</f>
        <v>15620.557776000001</v>
      </c>
      <c r="H5" s="34">
        <v>38.5</v>
      </c>
      <c r="I5" s="34">
        <v>46</v>
      </c>
      <c r="J5" s="35">
        <v>50</v>
      </c>
      <c r="K5" s="35">
        <v>60</v>
      </c>
      <c r="L5" s="37">
        <f>G5*J5*K5/10000</f>
        <v>4686.1673328</v>
      </c>
      <c r="M5" s="37">
        <f>L5/370</f>
        <v>12.665317115675675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</row>
    <row r="6" spans="1:73" s="12" customFormat="1" ht="21.75" customHeight="1">
      <c r="A6" s="32">
        <v>2</v>
      </c>
      <c r="B6" s="33" t="s">
        <v>19</v>
      </c>
      <c r="C6" s="34" t="s">
        <v>17</v>
      </c>
      <c r="D6" s="35" t="s">
        <v>20</v>
      </c>
      <c r="E6" s="34">
        <v>1136</v>
      </c>
      <c r="F6" s="36">
        <v>66641.84</v>
      </c>
      <c r="G6" s="37">
        <f>E6*F6/10000</f>
        <v>7570.513024</v>
      </c>
      <c r="H6" s="34">
        <v>22.5</v>
      </c>
      <c r="I6" s="34">
        <v>34</v>
      </c>
      <c r="J6" s="35">
        <v>50</v>
      </c>
      <c r="K6" s="35">
        <v>55</v>
      </c>
      <c r="L6" s="37">
        <f>G6*J6*K6/10000</f>
        <v>2081.8910816</v>
      </c>
      <c r="M6" s="37">
        <f>L6/370</f>
        <v>5.626732652972972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</row>
    <row r="7" spans="1:73" s="13" customFormat="1" ht="21.75" customHeight="1">
      <c r="A7" s="32">
        <v>3</v>
      </c>
      <c r="B7" s="38" t="s">
        <v>21</v>
      </c>
      <c r="C7" s="34" t="s">
        <v>22</v>
      </c>
      <c r="D7" s="35" t="s">
        <v>23</v>
      </c>
      <c r="E7" s="34">
        <v>641</v>
      </c>
      <c r="F7" s="36">
        <v>8242.22</v>
      </c>
      <c r="G7" s="37">
        <f aca="true" t="shared" si="0" ref="G7:G34">E7*F7/10000</f>
        <v>528.3263019999999</v>
      </c>
      <c r="H7" s="34">
        <v>8.8</v>
      </c>
      <c r="I7" s="34">
        <v>47</v>
      </c>
      <c r="J7" s="35">
        <v>55</v>
      </c>
      <c r="K7" s="35">
        <v>45</v>
      </c>
      <c r="L7" s="37">
        <f aca="true" t="shared" si="1" ref="L7:L34">G7*J7*K7/10000</f>
        <v>130.76075974499997</v>
      </c>
      <c r="M7" s="37">
        <f aca="true" t="shared" si="2" ref="M7:M34">L7/370</f>
        <v>0.3534074587702702</v>
      </c>
      <c r="N7" s="49"/>
      <c r="O7" s="49"/>
      <c r="P7" s="49"/>
      <c r="Q7" s="49"/>
      <c r="R7" s="49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1:73" s="14" customFormat="1" ht="21.75" customHeight="1">
      <c r="A8" s="32">
        <v>4</v>
      </c>
      <c r="B8" s="33" t="s">
        <v>24</v>
      </c>
      <c r="C8" s="34" t="s">
        <v>22</v>
      </c>
      <c r="D8" s="35" t="s">
        <v>25</v>
      </c>
      <c r="E8" s="34">
        <v>996</v>
      </c>
      <c r="F8" s="36">
        <v>20994.22</v>
      </c>
      <c r="G8" s="37">
        <f t="shared" si="0"/>
        <v>2091.024312</v>
      </c>
      <c r="H8" s="34">
        <v>15</v>
      </c>
      <c r="I8" s="34">
        <v>35</v>
      </c>
      <c r="J8" s="35">
        <v>50</v>
      </c>
      <c r="K8" s="35">
        <v>50</v>
      </c>
      <c r="L8" s="37">
        <f t="shared" si="1"/>
        <v>522.7560779999999</v>
      </c>
      <c r="M8" s="37">
        <f t="shared" si="2"/>
        <v>1.4128542648648645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</row>
    <row r="9" spans="1:73" s="14" customFormat="1" ht="21.75" customHeight="1">
      <c r="A9" s="32">
        <v>5</v>
      </c>
      <c r="B9" s="38" t="s">
        <v>26</v>
      </c>
      <c r="C9" s="34" t="s">
        <v>17</v>
      </c>
      <c r="D9" s="35" t="s">
        <v>27</v>
      </c>
      <c r="E9" s="39">
        <v>766</v>
      </c>
      <c r="F9" s="36">
        <v>4538.45</v>
      </c>
      <c r="G9" s="37">
        <f t="shared" si="0"/>
        <v>347.64527</v>
      </c>
      <c r="H9" s="34">
        <v>42.8</v>
      </c>
      <c r="I9" s="34">
        <v>37</v>
      </c>
      <c r="J9" s="35">
        <v>55</v>
      </c>
      <c r="K9" s="35">
        <v>70</v>
      </c>
      <c r="L9" s="37">
        <f t="shared" si="1"/>
        <v>133.84342895</v>
      </c>
      <c r="M9" s="37">
        <f t="shared" si="2"/>
        <v>0.3617389971621622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</row>
    <row r="10" spans="1:73" s="14" customFormat="1" ht="21.75" customHeight="1">
      <c r="A10" s="32">
        <v>6</v>
      </c>
      <c r="B10" s="40" t="s">
        <v>28</v>
      </c>
      <c r="C10" s="34" t="s">
        <v>22</v>
      </c>
      <c r="D10" s="35" t="s">
        <v>29</v>
      </c>
      <c r="E10" s="34">
        <v>345</v>
      </c>
      <c r="F10" s="36">
        <v>36344.11</v>
      </c>
      <c r="G10" s="37">
        <f t="shared" si="0"/>
        <v>1253.871795</v>
      </c>
      <c r="H10" s="34">
        <v>13</v>
      </c>
      <c r="I10" s="34">
        <v>27</v>
      </c>
      <c r="J10" s="35">
        <v>50</v>
      </c>
      <c r="K10" s="35">
        <v>65</v>
      </c>
      <c r="L10" s="37">
        <f t="shared" si="1"/>
        <v>407.50833337499995</v>
      </c>
      <c r="M10" s="37">
        <f t="shared" si="2"/>
        <v>1.1013738739864865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</row>
    <row r="11" spans="1:73" s="14" customFormat="1" ht="21.75" customHeight="1">
      <c r="A11" s="32">
        <v>7</v>
      </c>
      <c r="B11" s="38" t="s">
        <v>30</v>
      </c>
      <c r="C11" s="34" t="s">
        <v>22</v>
      </c>
      <c r="D11" s="35" t="s">
        <v>31</v>
      </c>
      <c r="E11" s="34">
        <v>770</v>
      </c>
      <c r="F11" s="36">
        <v>57706.95</v>
      </c>
      <c r="G11" s="37">
        <f t="shared" si="0"/>
        <v>4443.43515</v>
      </c>
      <c r="H11" s="34">
        <v>17.6</v>
      </c>
      <c r="I11" s="34">
        <v>36</v>
      </c>
      <c r="J11" s="35">
        <v>50</v>
      </c>
      <c r="K11" s="35">
        <v>60</v>
      </c>
      <c r="L11" s="37">
        <f t="shared" si="1"/>
        <v>1333.030545</v>
      </c>
      <c r="M11" s="37">
        <f t="shared" si="2"/>
        <v>3.602785256756757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</row>
    <row r="12" spans="1:73" s="14" customFormat="1" ht="21.75" customHeight="1">
      <c r="A12" s="32">
        <v>8</v>
      </c>
      <c r="B12" s="38" t="s">
        <v>32</v>
      </c>
      <c r="C12" s="34" t="s">
        <v>17</v>
      </c>
      <c r="D12" s="35" t="s">
        <v>33</v>
      </c>
      <c r="E12" s="34">
        <v>407</v>
      </c>
      <c r="F12" s="36">
        <v>17907.73</v>
      </c>
      <c r="G12" s="37">
        <f t="shared" si="0"/>
        <v>728.844611</v>
      </c>
      <c r="H12" s="34">
        <v>13</v>
      </c>
      <c r="I12" s="34">
        <v>48</v>
      </c>
      <c r="J12" s="35">
        <v>50</v>
      </c>
      <c r="K12" s="35">
        <v>55</v>
      </c>
      <c r="L12" s="37">
        <f t="shared" si="1"/>
        <v>200.43226802499998</v>
      </c>
      <c r="M12" s="37">
        <f t="shared" si="2"/>
        <v>0.5417088324999999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</row>
    <row r="13" spans="1:73" s="14" customFormat="1" ht="21.75" customHeight="1">
      <c r="A13" s="32">
        <v>9</v>
      </c>
      <c r="B13" s="38" t="s">
        <v>34</v>
      </c>
      <c r="C13" s="34" t="s">
        <v>17</v>
      </c>
      <c r="D13" s="35" t="s">
        <v>35</v>
      </c>
      <c r="E13" s="41">
        <v>443</v>
      </c>
      <c r="F13" s="36">
        <v>4727.69</v>
      </c>
      <c r="G13" s="37">
        <f t="shared" si="0"/>
        <v>209.436667</v>
      </c>
      <c r="H13" s="34">
        <v>19</v>
      </c>
      <c r="I13" s="34">
        <v>52</v>
      </c>
      <c r="J13" s="35">
        <v>55</v>
      </c>
      <c r="K13" s="35">
        <v>65</v>
      </c>
      <c r="L13" s="37">
        <f t="shared" si="1"/>
        <v>74.87360845250001</v>
      </c>
      <c r="M13" s="37">
        <f t="shared" si="2"/>
        <v>0.2023611039256757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</row>
    <row r="14" spans="1:73" s="14" customFormat="1" ht="21.75" customHeight="1">
      <c r="A14" s="32">
        <v>10</v>
      </c>
      <c r="B14" s="33" t="s">
        <v>36</v>
      </c>
      <c r="C14" s="34" t="s">
        <v>22</v>
      </c>
      <c r="D14" s="35" t="s">
        <v>37</v>
      </c>
      <c r="E14" s="34">
        <v>636</v>
      </c>
      <c r="F14" s="36">
        <v>15463.81</v>
      </c>
      <c r="G14" s="37">
        <f t="shared" si="0"/>
        <v>983.498316</v>
      </c>
      <c r="H14" s="34">
        <v>17</v>
      </c>
      <c r="I14" s="34">
        <v>43</v>
      </c>
      <c r="J14" s="35">
        <v>50</v>
      </c>
      <c r="K14" s="35">
        <v>55</v>
      </c>
      <c r="L14" s="37">
        <f t="shared" si="1"/>
        <v>270.4620369</v>
      </c>
      <c r="M14" s="37">
        <f t="shared" si="2"/>
        <v>0.7309784781081081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</row>
    <row r="15" spans="1:73" s="14" customFormat="1" ht="21.75" customHeight="1">
      <c r="A15" s="32">
        <v>11</v>
      </c>
      <c r="B15" s="38" t="s">
        <v>38</v>
      </c>
      <c r="C15" s="34" t="s">
        <v>17</v>
      </c>
      <c r="D15" s="35" t="s">
        <v>39</v>
      </c>
      <c r="E15" s="39">
        <v>434</v>
      </c>
      <c r="F15" s="36">
        <v>13047.21</v>
      </c>
      <c r="G15" s="37">
        <f t="shared" si="0"/>
        <v>566.248914</v>
      </c>
      <c r="H15" s="34">
        <v>40.3</v>
      </c>
      <c r="I15" s="34">
        <v>30</v>
      </c>
      <c r="J15" s="34">
        <v>55</v>
      </c>
      <c r="K15" s="34">
        <v>65</v>
      </c>
      <c r="L15" s="37">
        <f t="shared" si="1"/>
        <v>202.43398675499998</v>
      </c>
      <c r="M15" s="37">
        <f t="shared" si="2"/>
        <v>0.5471188831216216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</row>
    <row r="16" spans="1:73" s="14" customFormat="1" ht="21.75" customHeight="1">
      <c r="A16" s="32">
        <v>12</v>
      </c>
      <c r="B16" s="38" t="s">
        <v>16</v>
      </c>
      <c r="C16" s="34" t="s">
        <v>17</v>
      </c>
      <c r="D16" s="35" t="s">
        <v>40</v>
      </c>
      <c r="E16" s="34">
        <v>282</v>
      </c>
      <c r="F16" s="36">
        <v>41911.46</v>
      </c>
      <c r="G16" s="37">
        <f t="shared" si="0"/>
        <v>1181.903172</v>
      </c>
      <c r="H16" s="34">
        <v>70.3</v>
      </c>
      <c r="I16" s="34">
        <v>33</v>
      </c>
      <c r="J16" s="35">
        <v>50</v>
      </c>
      <c r="K16" s="35">
        <v>60</v>
      </c>
      <c r="L16" s="37">
        <f t="shared" si="1"/>
        <v>354.57095160000006</v>
      </c>
      <c r="M16" s="37">
        <f t="shared" si="2"/>
        <v>0.9582998691891893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</row>
    <row r="17" spans="1:73" s="14" customFormat="1" ht="21.75" customHeight="1">
      <c r="A17" s="32">
        <v>13</v>
      </c>
      <c r="B17" s="38" t="s">
        <v>41</v>
      </c>
      <c r="C17" s="34" t="s">
        <v>42</v>
      </c>
      <c r="D17" s="35" t="s">
        <v>43</v>
      </c>
      <c r="E17" s="39">
        <v>987</v>
      </c>
      <c r="F17" s="36">
        <v>190.31</v>
      </c>
      <c r="G17" s="37">
        <f t="shared" si="0"/>
        <v>18.783597</v>
      </c>
      <c r="H17" s="34">
        <v>79</v>
      </c>
      <c r="I17" s="34">
        <v>36</v>
      </c>
      <c r="J17" s="35">
        <v>50</v>
      </c>
      <c r="K17" s="35">
        <v>65</v>
      </c>
      <c r="L17" s="37">
        <f t="shared" si="1"/>
        <v>6.104669025</v>
      </c>
      <c r="M17" s="37">
        <f t="shared" si="2"/>
        <v>0.016499105472972973</v>
      </c>
      <c r="N17" s="49"/>
      <c r="O17" s="49"/>
      <c r="P17" s="49"/>
      <c r="Q17" s="49"/>
      <c r="R17" s="49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</row>
    <row r="18" spans="1:73" s="14" customFormat="1" ht="21.75" customHeight="1">
      <c r="A18" s="32">
        <v>14</v>
      </c>
      <c r="B18" s="38" t="s">
        <v>44</v>
      </c>
      <c r="C18" s="34" t="s">
        <v>42</v>
      </c>
      <c r="D18" s="35" t="s">
        <v>45</v>
      </c>
      <c r="E18" s="39">
        <v>1060</v>
      </c>
      <c r="F18" s="36">
        <v>20</v>
      </c>
      <c r="G18" s="37">
        <f t="shared" si="0"/>
        <v>2.12</v>
      </c>
      <c r="H18" s="34">
        <v>10</v>
      </c>
      <c r="I18" s="34">
        <v>53</v>
      </c>
      <c r="J18" s="35">
        <v>50</v>
      </c>
      <c r="K18" s="35">
        <v>60</v>
      </c>
      <c r="L18" s="37">
        <f t="shared" si="1"/>
        <v>0.636</v>
      </c>
      <c r="M18" s="37">
        <f t="shared" si="2"/>
        <v>0.0017189189189189189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</row>
    <row r="19" spans="1:73" s="15" customFormat="1" ht="21.75" customHeight="1">
      <c r="A19" s="32">
        <v>15</v>
      </c>
      <c r="B19" s="38" t="s">
        <v>46</v>
      </c>
      <c r="C19" s="34" t="s">
        <v>17</v>
      </c>
      <c r="D19" s="35" t="s">
        <v>47</v>
      </c>
      <c r="E19" s="41">
        <v>497</v>
      </c>
      <c r="F19" s="36">
        <v>9198.68</v>
      </c>
      <c r="G19" s="37">
        <f t="shared" si="0"/>
        <v>457.174396</v>
      </c>
      <c r="H19" s="34">
        <v>12.3</v>
      </c>
      <c r="I19" s="34">
        <v>44</v>
      </c>
      <c r="J19" s="35">
        <v>50</v>
      </c>
      <c r="K19" s="35">
        <v>60</v>
      </c>
      <c r="L19" s="37">
        <f t="shared" si="1"/>
        <v>137.1523188</v>
      </c>
      <c r="M19" s="37">
        <f t="shared" si="2"/>
        <v>0.37068194270270266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</row>
    <row r="20" spans="1:73" s="15" customFormat="1" ht="21.75" customHeight="1">
      <c r="A20" s="32">
        <v>16</v>
      </c>
      <c r="B20" s="38" t="s">
        <v>19</v>
      </c>
      <c r="C20" s="34" t="s">
        <v>48</v>
      </c>
      <c r="D20" s="35" t="s">
        <v>49</v>
      </c>
      <c r="E20" s="34">
        <v>689</v>
      </c>
      <c r="F20" s="36">
        <v>295124.23</v>
      </c>
      <c r="G20" s="37">
        <f t="shared" si="0"/>
        <v>20334.059447</v>
      </c>
      <c r="H20" s="34">
        <v>37.5</v>
      </c>
      <c r="I20" s="34">
        <v>29</v>
      </c>
      <c r="J20" s="35">
        <v>50</v>
      </c>
      <c r="K20" s="35">
        <v>55</v>
      </c>
      <c r="L20" s="37">
        <f t="shared" si="1"/>
        <v>5591.866347925</v>
      </c>
      <c r="M20" s="37">
        <f t="shared" si="2"/>
        <v>15.11315229168919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</row>
    <row r="21" spans="1:73" s="15" customFormat="1" ht="21.75" customHeight="1">
      <c r="A21" s="32">
        <v>17</v>
      </c>
      <c r="B21" s="38" t="s">
        <v>50</v>
      </c>
      <c r="C21" s="34" t="s">
        <v>48</v>
      </c>
      <c r="D21" s="35" t="s">
        <v>51</v>
      </c>
      <c r="E21" s="34">
        <v>279</v>
      </c>
      <c r="F21" s="36">
        <v>39124.03</v>
      </c>
      <c r="G21" s="37">
        <f t="shared" si="0"/>
        <v>1091.5604369999999</v>
      </c>
      <c r="H21" s="34">
        <v>11</v>
      </c>
      <c r="I21" s="34">
        <v>27</v>
      </c>
      <c r="J21" s="35">
        <v>50</v>
      </c>
      <c r="K21" s="35">
        <v>55</v>
      </c>
      <c r="L21" s="37">
        <f t="shared" si="1"/>
        <v>300.179120175</v>
      </c>
      <c r="M21" s="37">
        <f t="shared" si="2"/>
        <v>0.8112949193918918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</row>
    <row r="22" spans="1:73" s="15" customFormat="1" ht="21.75" customHeight="1">
      <c r="A22" s="32">
        <v>18</v>
      </c>
      <c r="B22" s="38" t="s">
        <v>52</v>
      </c>
      <c r="C22" s="34" t="s">
        <v>48</v>
      </c>
      <c r="D22" s="35" t="s">
        <v>53</v>
      </c>
      <c r="E22" s="34">
        <v>686</v>
      </c>
      <c r="F22" s="36">
        <v>12092.63</v>
      </c>
      <c r="G22" s="37">
        <f t="shared" si="0"/>
        <v>829.5544179999999</v>
      </c>
      <c r="H22" s="34">
        <v>18.8</v>
      </c>
      <c r="I22" s="34">
        <v>24</v>
      </c>
      <c r="J22" s="35">
        <v>55</v>
      </c>
      <c r="K22" s="35">
        <v>45</v>
      </c>
      <c r="L22" s="37">
        <f t="shared" si="1"/>
        <v>205.314718455</v>
      </c>
      <c r="M22" s="37">
        <f t="shared" si="2"/>
        <v>0.5549046444729729</v>
      </c>
      <c r="N22" s="49"/>
      <c r="O22" s="49"/>
      <c r="P22" s="49"/>
      <c r="Q22" s="49"/>
      <c r="R22" s="49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</row>
    <row r="23" spans="1:66" s="15" customFormat="1" ht="21.75" customHeight="1">
      <c r="A23" s="32">
        <v>19</v>
      </c>
      <c r="B23" s="38" t="s">
        <v>54</v>
      </c>
      <c r="C23" s="34" t="s">
        <v>48</v>
      </c>
      <c r="D23" s="35" t="s">
        <v>55</v>
      </c>
      <c r="E23" s="34">
        <v>615</v>
      </c>
      <c r="F23" s="36">
        <v>1381.34</v>
      </c>
      <c r="G23" s="37">
        <f t="shared" si="0"/>
        <v>84.95241</v>
      </c>
      <c r="H23" s="34">
        <v>57.2</v>
      </c>
      <c r="I23" s="34">
        <v>28</v>
      </c>
      <c r="J23" s="35">
        <v>55</v>
      </c>
      <c r="K23" s="35">
        <v>45</v>
      </c>
      <c r="L23" s="37">
        <f t="shared" si="1"/>
        <v>21.025721475</v>
      </c>
      <c r="M23" s="37">
        <f t="shared" si="2"/>
        <v>0.05682627425675676</v>
      </c>
      <c r="N23" s="49"/>
      <c r="O23" s="49"/>
      <c r="P23" s="49"/>
      <c r="Q23" s="49"/>
      <c r="R23" s="49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</row>
    <row r="24" spans="1:18" s="15" customFormat="1" ht="21.75" customHeight="1">
      <c r="A24" s="32">
        <v>20</v>
      </c>
      <c r="B24" s="38" t="s">
        <v>56</v>
      </c>
      <c r="C24" s="34" t="s">
        <v>57</v>
      </c>
      <c r="D24" s="35" t="s">
        <v>58</v>
      </c>
      <c r="E24" s="34">
        <v>816</v>
      </c>
      <c r="F24" s="36">
        <v>3797.06</v>
      </c>
      <c r="G24" s="37">
        <f t="shared" si="0"/>
        <v>309.840096</v>
      </c>
      <c r="H24" s="34">
        <v>38.3</v>
      </c>
      <c r="I24" s="34">
        <v>31</v>
      </c>
      <c r="J24" s="35">
        <v>50</v>
      </c>
      <c r="K24" s="35">
        <v>55</v>
      </c>
      <c r="L24" s="37">
        <f t="shared" si="1"/>
        <v>85.20602640000001</v>
      </c>
      <c r="M24" s="37">
        <f t="shared" si="2"/>
        <v>0.23028655783783789</v>
      </c>
      <c r="N24" s="14"/>
      <c r="O24" s="14"/>
      <c r="P24" s="14"/>
      <c r="Q24" s="14"/>
      <c r="R24" s="14"/>
    </row>
    <row r="25" spans="1:73" s="15" customFormat="1" ht="21.75" customHeight="1">
      <c r="A25" s="32">
        <v>21</v>
      </c>
      <c r="B25" s="38" t="s">
        <v>59</v>
      </c>
      <c r="C25" s="34" t="s">
        <v>22</v>
      </c>
      <c r="D25" s="35" t="s">
        <v>60</v>
      </c>
      <c r="E25" s="34">
        <v>542</v>
      </c>
      <c r="F25" s="36">
        <v>1475.36</v>
      </c>
      <c r="G25" s="37">
        <f t="shared" si="0"/>
        <v>79.964512</v>
      </c>
      <c r="H25" s="34">
        <v>14</v>
      </c>
      <c r="I25" s="34">
        <v>32</v>
      </c>
      <c r="J25" s="35">
        <v>55</v>
      </c>
      <c r="K25" s="35">
        <v>55</v>
      </c>
      <c r="L25" s="37">
        <f t="shared" si="1"/>
        <v>24.189264880000003</v>
      </c>
      <c r="M25" s="37">
        <f t="shared" si="2"/>
        <v>0.06537639156756758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</row>
    <row r="26" spans="1:25" s="15" customFormat="1" ht="21.75" customHeight="1">
      <c r="A26" s="32">
        <v>22</v>
      </c>
      <c r="B26" s="38" t="s">
        <v>61</v>
      </c>
      <c r="C26" s="34" t="s">
        <v>22</v>
      </c>
      <c r="D26" s="35" t="s">
        <v>62</v>
      </c>
      <c r="E26" s="39">
        <v>4167</v>
      </c>
      <c r="F26" s="36">
        <v>2326.68</v>
      </c>
      <c r="G26" s="37">
        <f t="shared" si="0"/>
        <v>969.5275559999999</v>
      </c>
      <c r="H26" s="34">
        <v>21</v>
      </c>
      <c r="I26" s="34">
        <v>47</v>
      </c>
      <c r="J26" s="35">
        <v>50</v>
      </c>
      <c r="K26" s="35">
        <v>60</v>
      </c>
      <c r="L26" s="37">
        <f t="shared" si="1"/>
        <v>290.85826679999997</v>
      </c>
      <c r="M26" s="37">
        <f t="shared" si="2"/>
        <v>0.7861034237837837</v>
      </c>
      <c r="N26" s="49"/>
      <c r="O26" s="49"/>
      <c r="P26" s="49"/>
      <c r="Q26" s="49"/>
      <c r="R26" s="49"/>
      <c r="S26" s="14"/>
      <c r="T26" s="14"/>
      <c r="U26" s="14"/>
      <c r="V26" s="14"/>
      <c r="W26" s="14"/>
      <c r="X26" s="14"/>
      <c r="Y26" s="14"/>
    </row>
    <row r="27" spans="1:73" s="15" customFormat="1" ht="21.75" customHeight="1">
      <c r="A27" s="32">
        <v>23</v>
      </c>
      <c r="B27" s="38" t="s">
        <v>63</v>
      </c>
      <c r="C27" s="34" t="s">
        <v>42</v>
      </c>
      <c r="D27" s="35" t="s">
        <v>64</v>
      </c>
      <c r="E27" s="34">
        <v>1361</v>
      </c>
      <c r="F27" s="36">
        <v>34916.07</v>
      </c>
      <c r="G27" s="37">
        <f t="shared" si="0"/>
        <v>4752.0771270000005</v>
      </c>
      <c r="H27" s="34">
        <v>47</v>
      </c>
      <c r="I27" s="34">
        <v>55</v>
      </c>
      <c r="J27" s="35">
        <v>50</v>
      </c>
      <c r="K27" s="35">
        <v>55</v>
      </c>
      <c r="L27" s="37">
        <f t="shared" si="1"/>
        <v>1306.821209925</v>
      </c>
      <c r="M27" s="37">
        <f t="shared" si="2"/>
        <v>3.5319492160135133</v>
      </c>
      <c r="N27" s="48"/>
      <c r="O27" s="48"/>
      <c r="P27" s="48"/>
      <c r="Q27" s="48"/>
      <c r="R27" s="48"/>
      <c r="S27" s="50"/>
      <c r="T27" s="50"/>
      <c r="U27" s="50"/>
      <c r="V27" s="50"/>
      <c r="W27" s="50"/>
      <c r="X27" s="50"/>
      <c r="Y27" s="50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</row>
    <row r="28" spans="1:73" s="15" customFormat="1" ht="21.75" customHeight="1">
      <c r="A28" s="32">
        <v>24</v>
      </c>
      <c r="B28" s="40" t="s">
        <v>65</v>
      </c>
      <c r="C28" s="34" t="s">
        <v>42</v>
      </c>
      <c r="D28" s="35" t="s">
        <v>66</v>
      </c>
      <c r="E28" s="34">
        <v>718</v>
      </c>
      <c r="F28" s="36">
        <v>3976.18</v>
      </c>
      <c r="G28" s="37">
        <f t="shared" si="0"/>
        <v>285.48972399999997</v>
      </c>
      <c r="H28" s="34">
        <v>57.8</v>
      </c>
      <c r="I28" s="34">
        <v>42</v>
      </c>
      <c r="J28" s="35">
        <v>50</v>
      </c>
      <c r="K28" s="35">
        <v>55</v>
      </c>
      <c r="L28" s="37">
        <f t="shared" si="1"/>
        <v>78.5096741</v>
      </c>
      <c r="M28" s="37">
        <f t="shared" si="2"/>
        <v>0.21218830837837838</v>
      </c>
      <c r="N28" s="48"/>
      <c r="O28" s="48"/>
      <c r="P28" s="48"/>
      <c r="Q28" s="48"/>
      <c r="R28" s="48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</row>
    <row r="29" spans="1:73" s="15" customFormat="1" ht="21.75" customHeight="1">
      <c r="A29" s="32">
        <v>25</v>
      </c>
      <c r="B29" s="40" t="s">
        <v>67</v>
      </c>
      <c r="C29" s="34" t="s">
        <v>22</v>
      </c>
      <c r="D29" s="35" t="s">
        <v>68</v>
      </c>
      <c r="E29" s="34">
        <v>472</v>
      </c>
      <c r="F29" s="36">
        <v>1433.07</v>
      </c>
      <c r="G29" s="37">
        <f t="shared" si="0"/>
        <v>67.64090399999999</v>
      </c>
      <c r="H29" s="34">
        <v>11</v>
      </c>
      <c r="I29" s="34">
        <v>22</v>
      </c>
      <c r="J29" s="35">
        <v>50</v>
      </c>
      <c r="K29" s="35">
        <v>55</v>
      </c>
      <c r="L29" s="37">
        <f t="shared" si="1"/>
        <v>18.601248599999998</v>
      </c>
      <c r="M29" s="37">
        <f t="shared" si="2"/>
        <v>0.05027364486486486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</row>
    <row r="30" spans="1:66" s="15" customFormat="1" ht="21.75" customHeight="1">
      <c r="A30" s="32">
        <v>26</v>
      </c>
      <c r="B30" s="38" t="s">
        <v>69</v>
      </c>
      <c r="C30" s="34" t="s">
        <v>22</v>
      </c>
      <c r="D30" s="35" t="s">
        <v>70</v>
      </c>
      <c r="E30" s="34">
        <v>1427</v>
      </c>
      <c r="F30" s="36">
        <v>1439.36</v>
      </c>
      <c r="G30" s="37">
        <f t="shared" si="0"/>
        <v>205.396672</v>
      </c>
      <c r="H30" s="34">
        <v>16</v>
      </c>
      <c r="I30" s="34">
        <v>55</v>
      </c>
      <c r="J30" s="35">
        <v>45</v>
      </c>
      <c r="K30" s="35">
        <v>50</v>
      </c>
      <c r="L30" s="37">
        <f t="shared" si="1"/>
        <v>46.2142512</v>
      </c>
      <c r="M30" s="37">
        <f t="shared" si="2"/>
        <v>0.12490338162162162</v>
      </c>
      <c r="N30" s="48"/>
      <c r="O30" s="48"/>
      <c r="P30" s="48"/>
      <c r="Q30" s="48"/>
      <c r="R30" s="48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</row>
    <row r="31" spans="1:73" s="15" customFormat="1" ht="21.75" customHeight="1">
      <c r="A31" s="32">
        <v>27</v>
      </c>
      <c r="B31" s="38" t="s">
        <v>71</v>
      </c>
      <c r="C31" s="34" t="s">
        <v>22</v>
      </c>
      <c r="D31" s="35" t="s">
        <v>72</v>
      </c>
      <c r="E31" s="34">
        <v>699</v>
      </c>
      <c r="F31" s="36">
        <v>83005.47</v>
      </c>
      <c r="G31" s="37">
        <f t="shared" si="0"/>
        <v>5802.082353</v>
      </c>
      <c r="H31" s="34">
        <v>31.9</v>
      </c>
      <c r="I31" s="34">
        <v>52</v>
      </c>
      <c r="J31" s="35">
        <v>50</v>
      </c>
      <c r="K31" s="35">
        <v>55</v>
      </c>
      <c r="L31" s="37">
        <f t="shared" si="1"/>
        <v>1595.5726470749998</v>
      </c>
      <c r="M31" s="37">
        <f t="shared" si="2"/>
        <v>4.312358505608108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</row>
    <row r="32" spans="1:25" s="15" customFormat="1" ht="21.75" customHeight="1">
      <c r="A32" s="32">
        <v>28</v>
      </c>
      <c r="B32" s="38" t="s">
        <v>73</v>
      </c>
      <c r="C32" s="34" t="s">
        <v>57</v>
      </c>
      <c r="D32" s="35" t="s">
        <v>74</v>
      </c>
      <c r="E32" s="34">
        <v>1024</v>
      </c>
      <c r="F32" s="36">
        <v>3322.85</v>
      </c>
      <c r="G32" s="37">
        <f t="shared" si="0"/>
        <v>340.25984</v>
      </c>
      <c r="H32" s="34">
        <v>17.6</v>
      </c>
      <c r="I32" s="34">
        <v>29</v>
      </c>
      <c r="J32" s="35">
        <v>55</v>
      </c>
      <c r="K32" s="35">
        <v>45</v>
      </c>
      <c r="L32" s="37">
        <f t="shared" si="1"/>
        <v>84.21431039999999</v>
      </c>
      <c r="M32" s="37">
        <f t="shared" si="2"/>
        <v>0.2276062443243243</v>
      </c>
      <c r="N32" s="49"/>
      <c r="O32" s="49"/>
      <c r="P32" s="49"/>
      <c r="Q32" s="49"/>
      <c r="R32" s="49"/>
      <c r="S32" s="52"/>
      <c r="T32" s="52"/>
      <c r="U32" s="52"/>
      <c r="V32" s="52"/>
      <c r="W32" s="52"/>
      <c r="X32" s="52"/>
      <c r="Y32" s="52"/>
    </row>
    <row r="33" spans="1:73" s="15" customFormat="1" ht="21.75" customHeight="1">
      <c r="A33" s="32">
        <v>29</v>
      </c>
      <c r="B33" s="38" t="s">
        <v>75</v>
      </c>
      <c r="C33" s="34" t="s">
        <v>42</v>
      </c>
      <c r="D33" s="35" t="s">
        <v>76</v>
      </c>
      <c r="E33" s="39">
        <v>862</v>
      </c>
      <c r="F33" s="36">
        <v>1174.56</v>
      </c>
      <c r="G33" s="37">
        <f t="shared" si="0"/>
        <v>101.247072</v>
      </c>
      <c r="H33" s="34">
        <v>10</v>
      </c>
      <c r="I33" s="34">
        <v>26</v>
      </c>
      <c r="J33" s="35">
        <v>50</v>
      </c>
      <c r="K33" s="35">
        <v>60</v>
      </c>
      <c r="L33" s="37">
        <f t="shared" si="1"/>
        <v>30.374121600000002</v>
      </c>
      <c r="M33" s="37">
        <f t="shared" si="2"/>
        <v>0.08209222054054055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</row>
    <row r="34" spans="1:73" s="15" customFormat="1" ht="21.75" customHeight="1">
      <c r="A34" s="32">
        <v>30</v>
      </c>
      <c r="B34" s="38" t="s">
        <v>77</v>
      </c>
      <c r="C34" s="34" t="s">
        <v>22</v>
      </c>
      <c r="D34" s="35" t="s">
        <v>78</v>
      </c>
      <c r="E34" s="41">
        <v>517</v>
      </c>
      <c r="F34" s="36">
        <v>10088.16</v>
      </c>
      <c r="G34" s="37">
        <f t="shared" si="0"/>
        <v>521.557872</v>
      </c>
      <c r="H34" s="34">
        <v>18</v>
      </c>
      <c r="I34" s="34">
        <v>61</v>
      </c>
      <c r="J34" s="35">
        <v>50</v>
      </c>
      <c r="K34" s="35">
        <v>65</v>
      </c>
      <c r="L34" s="37">
        <f t="shared" si="1"/>
        <v>169.5063084</v>
      </c>
      <c r="M34" s="37">
        <f t="shared" si="2"/>
        <v>0.4581251578378378</v>
      </c>
      <c r="N34" s="49"/>
      <c r="O34" s="49"/>
      <c r="P34" s="49"/>
      <c r="Q34" s="49"/>
      <c r="R34" s="49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</row>
    <row r="35" spans="1:13" s="16" customFormat="1" ht="21.75" customHeight="1">
      <c r="A35" s="42"/>
      <c r="B35" s="43" t="s">
        <v>79</v>
      </c>
      <c r="C35" s="44"/>
      <c r="D35" s="45"/>
      <c r="E35" s="46">
        <f>G35*10000/F35</f>
        <v>769.7730449689997</v>
      </c>
      <c r="F35" s="37">
        <f aca="true" t="shared" si="3" ref="F35:M35">SUM(F5:F34)</f>
        <v>932464.3700000001</v>
      </c>
      <c r="G35" s="37">
        <f t="shared" si="3"/>
        <v>71778.59374200001</v>
      </c>
      <c r="H35" s="37">
        <f>AVERAGE(H5:H34)</f>
        <v>27.54</v>
      </c>
      <c r="I35" s="37">
        <f>AVERAGE(I5:I34)</f>
        <v>38.7</v>
      </c>
      <c r="J35" s="37">
        <f>AVERAGE(J5:J34)</f>
        <v>51.166666666666664</v>
      </c>
      <c r="K35" s="37">
        <f>AVERAGE(K5:K34)</f>
        <v>56.666666666666664</v>
      </c>
      <c r="L35" s="37">
        <f t="shared" si="3"/>
        <v>20391.076636437505</v>
      </c>
      <c r="M35" s="37">
        <f t="shared" si="3"/>
        <v>55.11101793631758</v>
      </c>
    </row>
    <row r="43" ht="14.25">
      <c r="F43" s="47"/>
    </row>
  </sheetData>
  <sheetProtection/>
  <mergeCells count="4">
    <mergeCell ref="A1:B1"/>
    <mergeCell ref="C1:M1"/>
    <mergeCell ref="A2:M2"/>
    <mergeCell ref="A3:M3"/>
  </mergeCells>
  <printOptions/>
  <pageMargins left="0.63" right="0.4722222222222222" top="0.6298611111111111" bottom="0.2" header="0.51" footer="0.51"/>
  <pageSetup fitToHeight="1" fitToWidth="1" horizontalDpi="600" verticalDpi="600" orientation="landscape" paperSize="9" scale="6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80</v>
      </c>
    </row>
    <row r="2" ht="13.5">
      <c r="A2" s="2" t="s">
        <v>81</v>
      </c>
    </row>
    <row r="3" spans="1:3" ht="13.5">
      <c r="A3" s="3" t="s">
        <v>82</v>
      </c>
      <c r="C3" s="4" t="s">
        <v>83</v>
      </c>
    </row>
    <row r="4" ht="12.75">
      <c r="A4" s="3">
        <v>3</v>
      </c>
    </row>
    <row r="6" ht="13.5"/>
    <row r="7" ht="12.75">
      <c r="A7" s="5" t="s">
        <v>84</v>
      </c>
    </row>
    <row r="8" ht="12.75">
      <c r="A8" s="6" t="s">
        <v>85</v>
      </c>
    </row>
    <row r="9" ht="12.75">
      <c r="A9" s="7" t="s">
        <v>86</v>
      </c>
    </row>
    <row r="10" ht="12.75">
      <c r="A10" s="6" t="s">
        <v>87</v>
      </c>
    </row>
    <row r="11" ht="13.5">
      <c r="A11" s="8" t="s">
        <v>88</v>
      </c>
    </row>
    <row r="13" ht="13.5"/>
    <row r="14" ht="13.5">
      <c r="A14" s="4" t="s">
        <v>89</v>
      </c>
    </row>
    <row r="16" ht="13.5"/>
    <row r="17" ht="13.5">
      <c r="C17" s="4" t="s">
        <v>90</v>
      </c>
    </row>
    <row r="20" ht="12.75">
      <c r="A20" s="9" t="s">
        <v>91</v>
      </c>
    </row>
    <row r="26" ht="13.5">
      <c r="C26" s="10" t="s">
        <v>92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_冷冬</cp:lastModifiedBy>
  <cp:lastPrinted>2017-10-09T01:19:13Z</cp:lastPrinted>
  <dcterms:created xsi:type="dcterms:W3CDTF">2007-09-05T02:02:14Z</dcterms:created>
  <dcterms:modified xsi:type="dcterms:W3CDTF">2019-12-10T08:11:03Z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11</vt:lpwstr>
  </property>
</Properties>
</file>