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  <sheet name="VMKVOVRZNVJKRSXK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ill" hidden="1">'[1]eqpmad2'!#REF!</definedName>
    <definedName name="aiu_bottom">'[2]Financ. Overview'!#REF!</definedName>
    <definedName name="Document_array" localSheetId="3">{"Book1","附件八：鄂尔多斯市2012年冷季可食贮草量及适宜载畜量预报表.xls"}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_xlnm.Print_Area" localSheetId="0">'Sheet1'!$A$1:$T$13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</definedNames>
  <calcPr fullCalcOnLoad="1"/>
</workbook>
</file>

<file path=xl/sharedStrings.xml><?xml version="1.0" encoding="utf-8"?>
<sst xmlns="http://schemas.openxmlformats.org/spreadsheetml/2006/main" count="49" uniqueCount="37">
  <si>
    <r>
      <t>附件：6</t>
    </r>
    <r>
      <rPr>
        <b/>
        <sz val="18"/>
        <rFont val="宋体"/>
        <family val="0"/>
      </rPr>
      <t xml:space="preserve">                                </t>
    </r>
    <r>
      <rPr>
        <sz val="22"/>
        <rFont val="方正小标宋简体"/>
        <family val="4"/>
      </rPr>
      <t xml:space="preserve"> </t>
    </r>
  </si>
  <si>
    <t>鄂托克前旗2019年冷季可食贮草量及适宜载畜量预报表</t>
  </si>
  <si>
    <t>行政名称：鄂托克前旗</t>
  </si>
  <si>
    <t>苏木乡镇</t>
  </si>
  <si>
    <t>天然草地</t>
  </si>
  <si>
    <t>青贮折干草（万公斤）</t>
  </si>
  <si>
    <t>人工草地</t>
  </si>
  <si>
    <t>农作物秸秆</t>
  </si>
  <si>
    <t>树枝叶</t>
  </si>
  <si>
    <t>精料</t>
  </si>
  <si>
    <t>可食饲草料总贮量及载畜量</t>
  </si>
  <si>
    <r>
      <t>2019</t>
    </r>
    <r>
      <rPr>
        <sz val="12"/>
        <rFont val="楷体_GB2312"/>
        <family val="3"/>
      </rPr>
      <t>年牧业年度牲畜折算</t>
    </r>
  </si>
  <si>
    <t>草畜平衡状况（-、+）</t>
  </si>
  <si>
    <t>可利用草原面积（公顷）</t>
  </si>
  <si>
    <t>总产草量（万公斤）</t>
  </si>
  <si>
    <t>可食草产量（万公斤）</t>
  </si>
  <si>
    <t>理论载畜量（万绵羊单位）</t>
  </si>
  <si>
    <t>牲畜头数（头、只）</t>
  </si>
  <si>
    <t>万绵羊单位</t>
  </si>
  <si>
    <t>敖镇</t>
  </si>
  <si>
    <t>上海庙镇</t>
  </si>
  <si>
    <t>城川镇</t>
  </si>
  <si>
    <t>昂素镇</t>
  </si>
  <si>
    <t>合计</t>
  </si>
  <si>
    <t>附件八：鄂尔多斯市2012年冷季可食贮草量及适宜载畜量预报表.xls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</si>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</sst>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yy\.mm\.dd"/>
    <numFmt numFmtId="178" formatCode="_ &quot;￥&quot;* #,##0_ ;_ &quot;￥&quot;* \-#,##0_ ;_ &quot;￥&quot;* \-_ ;_ @_ "/>
    <numFmt numFmtId="179" formatCode="_(&quot;$&quot;* #,##0.00_);_(&quot;$&quot;* \(#,##0.00\);_(&quot;$&quot;* &quot;-&quot;??_);_(@_)"/>
    <numFmt numFmtId="180" formatCode="_-&quot;$&quot;\ * #,##0_-;_-&quot;$&quot;\ * #,##0\-;_-&quot;$&quot;\ * &quot;-&quot;_-;_-@_-"/>
    <numFmt numFmtId="181" formatCode="#\ ??/??"/>
    <numFmt numFmtId="182" formatCode="_ &quot;￥&quot;* #,##0.00_ ;_ &quot;￥&quot;* \-#,##0.00_ ;_ &quot;￥&quot;* \-??_ ;_ @_ "/>
    <numFmt numFmtId="183" formatCode="_-&quot;$&quot;\ * #,##0.00_-;_-&quot;$&quot;\ * #,##0.00\-;_-&quot;$&quot;\ * &quot;-&quot;??_-;_-@_-"/>
    <numFmt numFmtId="184" formatCode="#,##0;\(#,##0\)"/>
    <numFmt numFmtId="185" formatCode="_-* #,##0.00_-;\-* #,##0.00_-;_-* &quot;-&quot;??_-;_-@_-"/>
    <numFmt numFmtId="186" formatCode="\$#,##0;\(\$#,##0\)"/>
    <numFmt numFmtId="187" formatCode="_(&quot;$&quot;* #,##0_);_(&quot;$&quot;* \(#,##0\);_(&quot;$&quot;* &quot;-&quot;_);_(@_)"/>
    <numFmt numFmtId="188" formatCode="_-* #,##0_-;\-* #,##0_-;_-* &quot;-&quot;_-;_-@_-"/>
    <numFmt numFmtId="189" formatCode="&quot;$&quot;\ #,##0.00_-;[Red]&quot;$&quot;\ #,##0.00\-"/>
    <numFmt numFmtId="190" formatCode="#,##0.0_);\(#,##0.0\)"/>
    <numFmt numFmtId="191" formatCode="&quot;$&quot;#,##0_);[Red]\(&quot;$&quot;#,##0\)"/>
    <numFmt numFmtId="192" formatCode="&quot;$&quot;#,##0.00_);[Red]\(&quot;$&quot;#,##0.00\)"/>
    <numFmt numFmtId="193" formatCode="&quot;$&quot;\ #,##0_-;[Red]&quot;$&quot;\ #,##0\-"/>
    <numFmt numFmtId="194" formatCode="0.00_ "/>
    <numFmt numFmtId="195" formatCode="0.00_);[Red]\(0.00\)"/>
    <numFmt numFmtId="196" formatCode="0.0000_ "/>
    <numFmt numFmtId="197" formatCode="\+00.0000"/>
  </numFmts>
  <fonts count="60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name val="黑体"/>
      <family val="3"/>
    </font>
    <font>
      <b/>
      <sz val="18"/>
      <name val="宋体"/>
      <family val="0"/>
    </font>
    <font>
      <sz val="22"/>
      <name val="方正小标宋简体"/>
      <family val="4"/>
    </font>
    <font>
      <b/>
      <sz val="12"/>
      <name val="楷体_GB2312"/>
      <family val="3"/>
    </font>
    <font>
      <sz val="12"/>
      <name val="仿宋_GB2312"/>
      <family val="3"/>
    </font>
    <font>
      <sz val="12"/>
      <name val="楷体_GB2312"/>
      <family val="3"/>
    </font>
    <font>
      <sz val="12"/>
      <name val="Times New Roman"/>
      <family val="1"/>
    </font>
    <font>
      <sz val="12"/>
      <name val="仿宋"/>
      <family val="3"/>
    </font>
    <font>
      <sz val="10"/>
      <name val="仿宋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0"/>
      <name val="Times New Roman"/>
      <family val="1"/>
    </font>
    <font>
      <b/>
      <sz val="10"/>
      <name val="Tms Rmn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sz val="12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宋体"/>
      <family val="0"/>
    </font>
    <font>
      <b/>
      <sz val="9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0"/>
      <name val="楷体"/>
      <family val="3"/>
    </font>
    <font>
      <b/>
      <sz val="11"/>
      <color indexed="56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b/>
      <sz val="12"/>
      <name val="宋体"/>
      <family val="0"/>
    </font>
    <font>
      <b/>
      <sz val="14"/>
      <name val="楷体"/>
      <family val="3"/>
    </font>
    <font>
      <sz val="12"/>
      <color indexed="16"/>
      <name val="宋体"/>
      <family val="0"/>
    </font>
    <font>
      <b/>
      <sz val="10"/>
      <name val="MS Sans Serif"/>
      <family val="2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9"/>
      <name val="Helv"/>
      <family val="2"/>
    </font>
    <font>
      <sz val="12"/>
      <name val="Helv"/>
      <family val="2"/>
    </font>
    <font>
      <sz val="7"/>
      <name val="Small Fonts"/>
      <family val="2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44" fillId="3" borderId="1" applyNumberFormat="0" applyAlignment="0" applyProtection="0"/>
    <xf numFmtId="182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1" fillId="0" borderId="2" applyFill="0" applyProtection="0">
      <alignment horizontal="right"/>
    </xf>
    <xf numFmtId="0" fontId="21" fillId="7" borderId="0" applyNumberFormat="0" applyBorder="0" applyAlignment="0" applyProtection="0"/>
    <xf numFmtId="0" fontId="32" fillId="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5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32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28" fillId="0" borderId="0">
      <alignment/>
      <protection/>
    </xf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47" fillId="0" borderId="5" applyNumberFormat="0" applyFill="0" applyAlignment="0" applyProtection="0"/>
    <xf numFmtId="0" fontId="11" fillId="0" borderId="0">
      <alignment/>
      <protection/>
    </xf>
    <xf numFmtId="0" fontId="32" fillId="10" borderId="0" applyNumberFormat="0" applyBorder="0" applyAlignment="0" applyProtection="0"/>
    <xf numFmtId="0" fontId="41" fillId="0" borderId="6" applyNumberFormat="0" applyFill="0" applyAlignment="0" applyProtection="0"/>
    <xf numFmtId="0" fontId="32" fillId="11" borderId="0" applyNumberFormat="0" applyBorder="0" applyAlignment="0" applyProtection="0"/>
    <xf numFmtId="0" fontId="37" fillId="4" borderId="7" applyNumberFormat="0" applyAlignment="0" applyProtection="0"/>
    <xf numFmtId="0" fontId="29" fillId="4" borderId="1" applyNumberFormat="0" applyAlignment="0" applyProtection="0"/>
    <xf numFmtId="0" fontId="15" fillId="0" borderId="0">
      <alignment vertical="center"/>
      <protection/>
    </xf>
    <xf numFmtId="0" fontId="22" fillId="7" borderId="8" applyNumberFormat="0" applyAlignment="0" applyProtection="0"/>
    <xf numFmtId="0" fontId="15" fillId="3" borderId="0" applyNumberFormat="0" applyBorder="0" applyAlignment="0" applyProtection="0"/>
    <xf numFmtId="0" fontId="32" fillId="12" borderId="0" applyNumberFormat="0" applyBorder="0" applyAlignment="0" applyProtection="0"/>
    <xf numFmtId="0" fontId="52" fillId="0" borderId="9" applyNumberFormat="0" applyFill="0" applyAlignment="0" applyProtection="0"/>
    <xf numFmtId="0" fontId="45" fillId="0" borderId="10" applyNumberFormat="0" applyFill="0" applyAlignment="0" applyProtection="0"/>
    <xf numFmtId="0" fontId="23" fillId="2" borderId="0" applyNumberFormat="0" applyBorder="0" applyAlignment="0" applyProtection="0"/>
    <xf numFmtId="0" fontId="43" fillId="13" borderId="0" applyNumberFormat="0" applyBorder="0" applyAlignment="0" applyProtection="0"/>
    <xf numFmtId="0" fontId="15" fillId="14" borderId="0" applyNumberFormat="0" applyBorder="0" applyAlignment="0" applyProtection="0"/>
    <xf numFmtId="0" fontId="32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1" fillId="0" borderId="0">
      <alignment/>
      <protection/>
    </xf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32" fillId="18" borderId="0" applyNumberFormat="0" applyBorder="0" applyAlignment="0" applyProtection="0"/>
    <xf numFmtId="0" fontId="32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32" fillId="20" borderId="0" applyNumberFormat="0" applyBorder="0" applyAlignment="0" applyProtection="0"/>
    <xf numFmtId="0" fontId="15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8" fillId="0" borderId="0">
      <alignment/>
      <protection/>
    </xf>
    <xf numFmtId="0" fontId="15" fillId="22" borderId="0" applyNumberFormat="0" applyBorder="0" applyAlignment="0" applyProtection="0"/>
    <xf numFmtId="0" fontId="42" fillId="0" borderId="0">
      <alignment/>
      <protection/>
    </xf>
    <xf numFmtId="0" fontId="32" fillId="23" borderId="0" applyNumberFormat="0" applyBorder="0" applyAlignment="0" applyProtection="0"/>
    <xf numFmtId="0" fontId="28" fillId="0" borderId="0">
      <alignment/>
      <protection/>
    </xf>
    <xf numFmtId="0" fontId="25" fillId="8" borderId="0" applyNumberFormat="0" applyBorder="0" applyAlignment="0" applyProtection="0"/>
    <xf numFmtId="0" fontId="42" fillId="0" borderId="0">
      <alignment/>
      <protection/>
    </xf>
    <xf numFmtId="49" fontId="0" fillId="0" borderId="0" applyFont="0" applyFill="0" applyBorder="0" applyAlignment="0" applyProtection="0"/>
    <xf numFmtId="0" fontId="1" fillId="0" borderId="0">
      <alignment/>
      <protection/>
    </xf>
    <xf numFmtId="0" fontId="25" fillId="14" borderId="0" applyNumberFormat="0" applyBorder="0" applyAlignment="0" applyProtection="0"/>
    <xf numFmtId="0" fontId="11" fillId="0" borderId="0">
      <alignment/>
      <protection/>
    </xf>
    <xf numFmtId="0" fontId="15" fillId="0" borderId="0">
      <alignment vertical="center"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 locked="0"/>
    </xf>
    <xf numFmtId="0" fontId="21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5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Alignment="0" applyProtection="0"/>
    <xf numFmtId="0" fontId="25" fillId="8" borderId="0" applyNumberFormat="0" applyBorder="0" applyAlignment="0" applyProtection="0"/>
    <xf numFmtId="18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24" borderId="0" applyNumberFormat="0" applyBorder="0" applyAlignment="0" applyProtection="0"/>
    <xf numFmtId="0" fontId="25" fillId="16" borderId="0" applyNumberFormat="0" applyBorder="0" applyAlignment="0" applyProtection="0"/>
    <xf numFmtId="0" fontId="25" fillId="4" borderId="0" applyNumberFormat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20" borderId="0" applyNumberFormat="0" applyBorder="0" applyAlignment="0" applyProtection="0"/>
    <xf numFmtId="0" fontId="25" fillId="16" borderId="0" applyNumberFormat="0" applyBorder="0" applyAlignment="0" applyProtection="0"/>
    <xf numFmtId="0" fontId="15" fillId="0" borderId="0">
      <alignment vertical="center"/>
      <protection/>
    </xf>
    <xf numFmtId="0" fontId="21" fillId="17" borderId="0" applyNumberFormat="0" applyBorder="0" applyAlignment="0" applyProtection="0"/>
    <xf numFmtId="0" fontId="21" fillId="23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1" fillId="3" borderId="0" applyNumberFormat="0" applyBorder="0" applyAlignment="0" applyProtection="0"/>
    <xf numFmtId="0" fontId="19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4" fontId="17" fillId="0" borderId="0">
      <alignment/>
      <protection/>
    </xf>
    <xf numFmtId="18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0" borderId="0">
      <alignment/>
      <protection/>
    </xf>
    <xf numFmtId="0" fontId="3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15" fillId="0" borderId="0">
      <alignment vertical="center"/>
      <protection/>
    </xf>
    <xf numFmtId="176" fontId="17" fillId="0" borderId="0">
      <alignment/>
      <protection/>
    </xf>
    <xf numFmtId="15" fontId="33" fillId="0" borderId="0">
      <alignment/>
      <protection/>
    </xf>
    <xf numFmtId="186" fontId="17" fillId="0" borderId="0">
      <alignment/>
      <protection/>
    </xf>
    <xf numFmtId="0" fontId="30" fillId="4" borderId="0" applyNumberFormat="0" applyBorder="0" applyAlignment="0" applyProtection="0"/>
    <xf numFmtId="0" fontId="55" fillId="0" borderId="11" applyNumberFormat="0" applyAlignment="0" applyProtection="0"/>
    <xf numFmtId="0" fontId="55" fillId="0" borderId="12">
      <alignment horizontal="left" vertical="center"/>
      <protection/>
    </xf>
    <xf numFmtId="0" fontId="30" fillId="8" borderId="13" applyNumberFormat="0" applyBorder="0" applyAlignment="0" applyProtection="0"/>
    <xf numFmtId="190" fontId="58" fillId="26" borderId="0">
      <alignment/>
      <protection/>
    </xf>
    <xf numFmtId="190" fontId="57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>
      <alignment/>
      <protection/>
    </xf>
    <xf numFmtId="180" fontId="0" fillId="0" borderId="0" applyFont="0" applyFill="0" applyBorder="0" applyAlignment="0" applyProtection="0"/>
    <xf numFmtId="0" fontId="17" fillId="0" borderId="0">
      <alignment/>
      <protection/>
    </xf>
    <xf numFmtId="37" fontId="59" fillId="0" borderId="0">
      <alignment/>
      <protection/>
    </xf>
    <xf numFmtId="193" fontId="1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1" fillId="0" borderId="0">
      <alignment/>
      <protection/>
    </xf>
    <xf numFmtId="0" fontId="30" fillId="0" borderId="0">
      <alignment horizontal="left" vertical="center" wrapText="1"/>
      <protection/>
    </xf>
    <xf numFmtId="3" fontId="0" fillId="0" borderId="0" applyFont="0" applyFill="0" applyBorder="0" applyAlignment="0" applyProtection="0"/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Protection="0">
      <alignment/>
    </xf>
    <xf numFmtId="15" fontId="0" fillId="0" borderId="0" applyFon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4" fontId="0" fillId="0" borderId="0" applyFont="0" applyFill="0" applyBorder="0" applyAlignment="0" applyProtection="0"/>
    <xf numFmtId="0" fontId="51" fillId="0" borderId="14">
      <alignment horizontal="center"/>
      <protection/>
    </xf>
    <xf numFmtId="0" fontId="0" fillId="28" borderId="0" applyNumberFormat="0" applyFont="0" applyBorder="0" applyAlignment="0" applyProtection="0"/>
    <xf numFmtId="0" fontId="48" fillId="0" borderId="0" applyNumberFormat="0" applyFill="0" applyBorder="0" applyAlignment="0" applyProtection="0"/>
    <xf numFmtId="0" fontId="18" fillId="29" borderId="15">
      <alignment/>
      <protection locked="0"/>
    </xf>
    <xf numFmtId="0" fontId="0" fillId="0" borderId="16" applyNumberFormat="0" applyFont="0" applyFill="0" applyBorder="0" applyAlignment="0" applyProtection="0"/>
    <xf numFmtId="0" fontId="34" fillId="0" borderId="0">
      <alignment/>
      <protection/>
    </xf>
    <xf numFmtId="0" fontId="18" fillId="29" borderId="15">
      <alignment/>
      <protection locked="0"/>
    </xf>
    <xf numFmtId="0" fontId="18" fillId="29" borderId="15">
      <alignment/>
      <protection locked="0"/>
    </xf>
    <xf numFmtId="187" fontId="0" fillId="0" borderId="0" applyFont="0" applyFill="0" applyBorder="0" applyAlignment="0" applyProtection="0"/>
    <xf numFmtId="0" fontId="1" fillId="0" borderId="17" applyNumberFormat="0" applyFill="0" applyProtection="0">
      <alignment horizontal="right"/>
    </xf>
    <xf numFmtId="0" fontId="49" fillId="0" borderId="17" applyNumberFormat="0" applyFill="0" applyProtection="0">
      <alignment horizontal="center"/>
    </xf>
    <xf numFmtId="0" fontId="39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0" fillId="0" borderId="2" applyNumberFormat="0" applyFill="0" applyProtection="0">
      <alignment horizontal="center"/>
    </xf>
    <xf numFmtId="0" fontId="27" fillId="6" borderId="0" applyNumberFormat="0" applyBorder="0" applyAlignment="0" applyProtection="0"/>
    <xf numFmtId="0" fontId="16" fillId="6" borderId="0" applyNumberFormat="0" applyBorder="0" applyAlignment="0" applyProtection="0"/>
    <xf numFmtId="0" fontId="50" fillId="6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56" fillId="0" borderId="0" applyNumberFormat="0" applyFill="0" applyBorder="0" applyAlignment="0" applyProtection="0"/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23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23" fillId="2" borderId="0" applyNumberFormat="0" applyBorder="0" applyAlignment="0" applyProtection="0"/>
    <xf numFmtId="0" fontId="40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0" borderId="17" applyNumberFormat="0" applyFill="0" applyProtection="0">
      <alignment horizontal="left"/>
    </xf>
    <xf numFmtId="1" fontId="1" fillId="0" borderId="2" applyFill="0" applyProtection="0">
      <alignment horizontal="center"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147">
      <alignment/>
      <protection/>
    </xf>
    <xf numFmtId="0" fontId="2" fillId="2" borderId="0" xfId="147" applyFont="1" applyFill="1">
      <alignment/>
      <protection/>
    </xf>
    <xf numFmtId="0" fontId="1" fillId="2" borderId="0" xfId="147" applyFill="1">
      <alignment/>
      <protection/>
    </xf>
    <xf numFmtId="0" fontId="1" fillId="13" borderId="18" xfId="147" applyFill="1" applyBorder="1">
      <alignment/>
      <protection/>
    </xf>
    <xf numFmtId="0" fontId="3" fillId="33" borderId="19" xfId="147" applyFont="1" applyFill="1" applyBorder="1" applyAlignment="1">
      <alignment horizontal="center"/>
      <protection/>
    </xf>
    <xf numFmtId="0" fontId="4" fillId="34" borderId="20" xfId="147" applyFont="1" applyFill="1" applyBorder="1" applyAlignment="1">
      <alignment horizontal="center"/>
      <protection/>
    </xf>
    <xf numFmtId="0" fontId="3" fillId="33" borderId="20" xfId="147" applyFont="1" applyFill="1" applyBorder="1" applyAlignment="1">
      <alignment horizontal="center"/>
      <protection/>
    </xf>
    <xf numFmtId="0" fontId="3" fillId="33" borderId="21" xfId="147" applyFont="1" applyFill="1" applyBorder="1" applyAlignment="1">
      <alignment horizontal="center"/>
      <protection/>
    </xf>
    <xf numFmtId="0" fontId="1" fillId="13" borderId="22" xfId="147" applyFill="1" applyBorder="1">
      <alignment/>
      <protection/>
    </xf>
    <xf numFmtId="0" fontId="1" fillId="13" borderId="23" xfId="147" applyFill="1" applyBorder="1">
      <alignment/>
      <protection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94" fontId="11" fillId="0" borderId="13" xfId="0" applyNumberFormat="1" applyFont="1" applyBorder="1" applyAlignment="1">
      <alignment horizontal="center" vertical="center" wrapText="1"/>
    </xf>
    <xf numFmtId="195" fontId="11" fillId="0" borderId="13" xfId="0" applyNumberFormat="1" applyFont="1" applyBorder="1" applyAlignment="1">
      <alignment horizontal="center" vertical="center" wrapText="1"/>
    </xf>
    <xf numFmtId="194" fontId="11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94" fontId="13" fillId="0" borderId="13" xfId="0" applyNumberFormat="1" applyFont="1" applyBorder="1" applyAlignment="1">
      <alignment horizontal="center" vertical="center" wrapText="1"/>
    </xf>
    <xf numFmtId="195" fontId="13" fillId="0" borderId="13" xfId="0" applyNumberFormat="1" applyFont="1" applyBorder="1" applyAlignment="1">
      <alignment horizontal="center" vertical="center" wrapText="1"/>
    </xf>
    <xf numFmtId="195" fontId="11" fillId="0" borderId="13" xfId="0" applyNumberFormat="1" applyFont="1" applyFill="1" applyBorder="1" applyAlignment="1">
      <alignment horizontal="center" vertical="center" wrapText="1"/>
    </xf>
    <xf numFmtId="194" fontId="11" fillId="0" borderId="13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196" fontId="13" fillId="0" borderId="13" xfId="0" applyNumberFormat="1" applyFont="1" applyBorder="1" applyAlignment="1">
      <alignment horizontal="center" vertical="center" shrinkToFit="1"/>
    </xf>
    <xf numFmtId="194" fontId="13" fillId="0" borderId="13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wrapText="1"/>
    </xf>
    <xf numFmtId="196" fontId="11" fillId="0" borderId="13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wrapText="1"/>
    </xf>
    <xf numFmtId="194" fontId="14" fillId="0" borderId="13" xfId="0" applyNumberFormat="1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 wrapText="1"/>
    </xf>
    <xf numFmtId="194" fontId="14" fillId="0" borderId="13" xfId="0" applyNumberFormat="1" applyFont="1" applyBorder="1" applyAlignment="1">
      <alignment horizontal="center" vertical="center" wrapText="1"/>
    </xf>
    <xf numFmtId="197" fontId="13" fillId="0" borderId="13" xfId="0" applyNumberFormat="1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194" fontId="11" fillId="0" borderId="13" xfId="0" applyNumberFormat="1" applyFont="1" applyFill="1" applyBorder="1" applyAlignment="1">
      <alignment horizontal="center" vertical="center" shrinkToFit="1"/>
    </xf>
  </cellXfs>
  <cellStyles count="200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_F11105251X3A云南白药集团上网行为管理项目" xfId="29"/>
    <cellStyle name="Percent" xfId="30"/>
    <cellStyle name="Followed Hyperlink" xfId="31"/>
    <cellStyle name="注释" xfId="32"/>
    <cellStyle name="常规 6" xfId="33"/>
    <cellStyle name="_ET_STYLE_NoName_00__Sheet3" xfId="34"/>
    <cellStyle name="_ET_STYLE_NoName_00__Book1" xfId="35"/>
    <cellStyle name="标题 4" xfId="36"/>
    <cellStyle name="差_红河州2010年重点项目月报表（3月31日定稿）" xfId="37"/>
    <cellStyle name="60% - 强调文字颜色 2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标题 3" xfId="48"/>
    <cellStyle name="60% - 强调文字颜色 4" xfId="49"/>
    <cellStyle name="输出" xfId="50"/>
    <cellStyle name="计算" xfId="51"/>
    <cellStyle name="常规 26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0,0&#10;&#10;NA&#10;&#10;" xfId="64"/>
    <cellStyle name="20% - 强调文字颜色 2" xfId="65"/>
    <cellStyle name="40% - 强调文字颜色 2" xfId="66"/>
    <cellStyle name="强调文字颜色 3" xfId="67"/>
    <cellStyle name="强调文字颜色 4" xfId="68"/>
    <cellStyle name="PSChar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_弱电系统设备配置报价清单" xfId="76"/>
    <cellStyle name="40% - 强调文字颜色 6" xfId="77"/>
    <cellStyle name="0,0&#13;&#10;NA&#13;&#10;" xfId="78"/>
    <cellStyle name="60% - 强调文字颜色 6" xfId="79"/>
    <cellStyle name="_Book1" xfId="80"/>
    <cellStyle name="Accent2 - 20%" xfId="81"/>
    <cellStyle name="_Book1_2" xfId="82"/>
    <cellStyle name="_Book1_3" xfId="83"/>
    <cellStyle name="_ET_STYLE_NoName_00__Book1_1" xfId="84"/>
    <cellStyle name="Accent5 - 20%" xfId="85"/>
    <cellStyle name="_ET_STYLE_NoName_00__Book1_2" xfId="86"/>
    <cellStyle name="常规 4" xfId="87"/>
    <cellStyle name="_ET_STYLE_NoName_00__Sheet1" xfId="88"/>
    <cellStyle name="_ET_STYLE_NoName_00__Book1_3" xfId="89"/>
    <cellStyle name="0,0&#13;&#10;NA&#13;&#10; 2" xfId="90"/>
    <cellStyle name="0,0&#13;&#10;NA&#13;&#10;_Book1" xfId="91"/>
    <cellStyle name="6mal" xfId="92"/>
    <cellStyle name="Accent1" xfId="93"/>
    <cellStyle name="Accent1 - 20%" xfId="94"/>
    <cellStyle name="Accent1 - 40%" xfId="95"/>
    <cellStyle name="Accent1 - 60%" xfId="96"/>
    <cellStyle name="Accent2" xfId="97"/>
    <cellStyle name="Accent3" xfId="98"/>
    <cellStyle name="Milliers_!!!GO" xfId="99"/>
    <cellStyle name="Accent3 - 20%" xfId="100"/>
    <cellStyle name="Mon閠aire [0]_!!!GO" xfId="101"/>
    <cellStyle name="Accent3 - 40%" xfId="102"/>
    <cellStyle name="Accent3 - 60%" xfId="103"/>
    <cellStyle name="Accent4" xfId="104"/>
    <cellStyle name="Accent4 - 20%" xfId="105"/>
    <cellStyle name="Accent4 - 40%" xfId="106"/>
    <cellStyle name="捠壿 [0.00]_Region Orders (2)" xfId="107"/>
    <cellStyle name="Accent4 - 60%" xfId="108"/>
    <cellStyle name="Accent5" xfId="109"/>
    <cellStyle name="Accent5 - 40%" xfId="110"/>
    <cellStyle name="常规 12" xfId="111"/>
    <cellStyle name="Accent5 - 60%" xfId="112"/>
    <cellStyle name="Accent6" xfId="113"/>
    <cellStyle name="Accent6 - 20%" xfId="114"/>
    <cellStyle name="Accent6 - 40%" xfId="115"/>
    <cellStyle name="Accent6 - 60%" xfId="116"/>
    <cellStyle name="ColLevel_0" xfId="117"/>
    <cellStyle name="Comma [0]_!!!GO" xfId="118"/>
    <cellStyle name="comma zerodec" xfId="119"/>
    <cellStyle name="Comma_!!!GO" xfId="120"/>
    <cellStyle name="Currency [0]_!!!GO" xfId="121"/>
    <cellStyle name="样式 1" xfId="122"/>
    <cellStyle name="分级显示列_1_Book1" xfId="123"/>
    <cellStyle name="Currency_!!!GO" xfId="124"/>
    <cellStyle name="常规 13" xfId="125"/>
    <cellStyle name="Currency1" xfId="126"/>
    <cellStyle name="Date" xfId="127"/>
    <cellStyle name="Dollar (zero dec)" xfId="128"/>
    <cellStyle name="Grey" xfId="129"/>
    <cellStyle name="Header1" xfId="130"/>
    <cellStyle name="Header2" xfId="131"/>
    <cellStyle name="Input [yellow]" xfId="132"/>
    <cellStyle name="Input Cells" xfId="133"/>
    <cellStyle name="Linked Cells" xfId="134"/>
    <cellStyle name="Millares [0]_96 Risk" xfId="135"/>
    <cellStyle name="Millares_96 Risk" xfId="136"/>
    <cellStyle name="Milliers [0]_!!!GO" xfId="137"/>
    <cellStyle name="Moneda [0]_96 Risk" xfId="138"/>
    <cellStyle name="Moneda_96 Risk" xfId="139"/>
    <cellStyle name="常规 3" xfId="140"/>
    <cellStyle name="Mon閠aire_!!!GO" xfId="141"/>
    <cellStyle name="New Times Roman" xfId="142"/>
    <cellStyle name="no dec" xfId="143"/>
    <cellStyle name="Normal - Style1" xfId="144"/>
    <cellStyle name="Normal 3" xfId="145"/>
    <cellStyle name="Normal_!!!GO" xfId="146"/>
    <cellStyle name="Normal_Book1" xfId="147"/>
    <cellStyle name="Note" xfId="148"/>
    <cellStyle name="PSInt" xfId="149"/>
    <cellStyle name="per.style" xfId="150"/>
    <cellStyle name="Percent [2]" xfId="151"/>
    <cellStyle name="Percent_!!!GO" xfId="152"/>
    <cellStyle name="Pourcentage_pldt" xfId="153"/>
    <cellStyle name="PSDate" xfId="154"/>
    <cellStyle name="常规 21" xfId="155"/>
    <cellStyle name="常规 16" xfId="156"/>
    <cellStyle name="PSDec" xfId="157"/>
    <cellStyle name="PSHeading" xfId="158"/>
    <cellStyle name="PSSpacer" xfId="159"/>
    <cellStyle name="RowLevel_0" xfId="160"/>
    <cellStyle name="sstot" xfId="161"/>
    <cellStyle name="ST_06" xfId="162"/>
    <cellStyle name="Standard_AREAS" xfId="163"/>
    <cellStyle name="t" xfId="164"/>
    <cellStyle name="t_HVAC Equipment (3)" xfId="165"/>
    <cellStyle name="捠壿_Region Orders (2)" xfId="166"/>
    <cellStyle name="编号" xfId="167"/>
    <cellStyle name="标题1" xfId="168"/>
    <cellStyle name="表标题" xfId="169"/>
    <cellStyle name="强调 3" xfId="170"/>
    <cellStyle name="部门" xfId="171"/>
    <cellStyle name="差_Book1" xfId="172"/>
    <cellStyle name="差_Book1_1" xfId="173"/>
    <cellStyle name="差_Book1_2" xfId="174"/>
    <cellStyle name="常规 10" xfId="175"/>
    <cellStyle name="常规 11" xfId="176"/>
    <cellStyle name="常规 14" xfId="177"/>
    <cellStyle name="常规 20" xfId="178"/>
    <cellStyle name="常规 15" xfId="179"/>
    <cellStyle name="分级显示行_1_Book1" xfId="180"/>
    <cellStyle name="常规 22" xfId="181"/>
    <cellStyle name="常规 17" xfId="182"/>
    <cellStyle name="常规 23" xfId="183"/>
    <cellStyle name="常规 18" xfId="184"/>
    <cellStyle name="常规 24" xfId="185"/>
    <cellStyle name="常规 19" xfId="186"/>
    <cellStyle name="常规 2" xfId="187"/>
    <cellStyle name="常规 30" xfId="188"/>
    <cellStyle name="常规 25" xfId="189"/>
    <cellStyle name="常规 27" xfId="190"/>
    <cellStyle name="常规 28" xfId="191"/>
    <cellStyle name="常规 29" xfId="192"/>
    <cellStyle name="常规 5" xfId="193"/>
    <cellStyle name="常规 7" xfId="194"/>
    <cellStyle name="常规 8" xfId="195"/>
    <cellStyle name="常规 9" xfId="196"/>
    <cellStyle name="好_Book1" xfId="197"/>
    <cellStyle name="好_Book1_1" xfId="198"/>
    <cellStyle name="好_Book1_2" xfId="199"/>
    <cellStyle name="好_红河州2010年重点项目月报表（3月31日定稿）" xfId="200"/>
    <cellStyle name="借出原因" xfId="201"/>
    <cellStyle name="普通_laroux" xfId="202"/>
    <cellStyle name="千分位[0]_laroux" xfId="203"/>
    <cellStyle name="千分位_laroux" xfId="204"/>
    <cellStyle name="千位[0]_ 方正PC" xfId="205"/>
    <cellStyle name="千位_ 方正PC" xfId="206"/>
    <cellStyle name="强调 1" xfId="207"/>
    <cellStyle name="强调 2" xfId="208"/>
    <cellStyle name="商品名称" xfId="209"/>
    <cellStyle name="数量" xfId="210"/>
    <cellStyle name="昗弨_Pacific Region P&amp;L" xfId="211"/>
    <cellStyle name="寘嬫愗傝 [0.00]_Region Orders (2)" xfId="212"/>
    <cellStyle name="寘嬫愗傝_Region Orders (2)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5968;&#25454;&#26448;&#26009;\&#30417;&#27979;&#25968;&#25454;\2018&#24180;&#33609;&#21407;&#30417;&#27979;&#25968;&#25454;\&#24066;&#19978;&#25253;&#34920;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tabSelected="1" workbookViewId="0" topLeftCell="A1">
      <selection activeCell="U13" sqref="U13"/>
    </sheetView>
  </sheetViews>
  <sheetFormatPr defaultColWidth="9.00390625" defaultRowHeight="14.25"/>
  <cols>
    <col min="1" max="1" width="8.75390625" style="0" customWidth="1"/>
    <col min="2" max="2" width="10.50390625" style="0" customWidth="1"/>
    <col min="3" max="4" width="10.75390625" style="0" customWidth="1"/>
    <col min="5" max="5" width="8.75390625" style="0" customWidth="1"/>
    <col min="6" max="6" width="10.75390625" style="0" customWidth="1"/>
    <col min="7" max="7" width="8.75390625" style="0" customWidth="1"/>
    <col min="8" max="8" width="10.75390625" style="0" customWidth="1"/>
    <col min="9" max="9" width="8.75390625" style="0" customWidth="1"/>
    <col min="10" max="10" width="10.75390625" style="0" customWidth="1"/>
    <col min="11" max="11" width="8.75390625" style="0" customWidth="1"/>
    <col min="12" max="12" width="10.75390625" style="0" customWidth="1"/>
    <col min="13" max="13" width="8.75390625" style="0" customWidth="1"/>
    <col min="14" max="14" width="10.75390625" style="0" customWidth="1"/>
    <col min="15" max="15" width="8.75390625" style="0" customWidth="1"/>
    <col min="16" max="16" width="10.75390625" style="0" customWidth="1"/>
    <col min="17" max="17" width="9.75390625" style="0" customWidth="1"/>
    <col min="18" max="18" width="10.75390625" style="0" customWidth="1"/>
    <col min="19" max="19" width="6.75390625" style="0" customWidth="1"/>
    <col min="20" max="20" width="10.75390625" style="0" customWidth="1"/>
  </cols>
  <sheetData>
    <row r="1" spans="1:20" ht="25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42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11" ht="35.25" customHeight="1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20" s="11" customFormat="1" ht="37.5" customHeight="1">
      <c r="A4" s="18" t="s">
        <v>3</v>
      </c>
      <c r="B4" s="18" t="s">
        <v>4</v>
      </c>
      <c r="C4" s="18"/>
      <c r="D4" s="18"/>
      <c r="E4" s="18"/>
      <c r="F4" s="18" t="s">
        <v>5</v>
      </c>
      <c r="G4" s="18"/>
      <c r="H4" s="18" t="s">
        <v>6</v>
      </c>
      <c r="I4" s="18"/>
      <c r="J4" s="18" t="s">
        <v>7</v>
      </c>
      <c r="K4" s="18"/>
      <c r="L4" s="18" t="s">
        <v>8</v>
      </c>
      <c r="M4" s="18"/>
      <c r="N4" s="18" t="s">
        <v>9</v>
      </c>
      <c r="O4" s="18"/>
      <c r="P4" s="18" t="s">
        <v>10</v>
      </c>
      <c r="Q4" s="18"/>
      <c r="R4" s="34" t="s">
        <v>11</v>
      </c>
      <c r="S4" s="18"/>
      <c r="T4" s="18" t="s">
        <v>12</v>
      </c>
    </row>
    <row r="5" spans="1:20" s="11" customFormat="1" ht="81" customHeight="1">
      <c r="A5" s="18"/>
      <c r="B5" s="18" t="s">
        <v>13</v>
      </c>
      <c r="C5" s="18" t="s">
        <v>14</v>
      </c>
      <c r="D5" s="18" t="s">
        <v>15</v>
      </c>
      <c r="E5" s="18" t="s">
        <v>16</v>
      </c>
      <c r="F5" s="18" t="s">
        <v>5</v>
      </c>
      <c r="G5" s="18" t="s">
        <v>16</v>
      </c>
      <c r="H5" s="18" t="s">
        <v>15</v>
      </c>
      <c r="I5" s="18" t="s">
        <v>16</v>
      </c>
      <c r="J5" s="18" t="s">
        <v>15</v>
      </c>
      <c r="K5" s="18" t="s">
        <v>16</v>
      </c>
      <c r="L5" s="18" t="s">
        <v>15</v>
      </c>
      <c r="M5" s="18" t="s">
        <v>16</v>
      </c>
      <c r="N5" s="18" t="s">
        <v>15</v>
      </c>
      <c r="O5" s="18" t="s">
        <v>16</v>
      </c>
      <c r="P5" s="18" t="s">
        <v>15</v>
      </c>
      <c r="Q5" s="18" t="s">
        <v>16</v>
      </c>
      <c r="R5" s="18" t="s">
        <v>17</v>
      </c>
      <c r="S5" s="18" t="s">
        <v>18</v>
      </c>
      <c r="T5" s="18"/>
    </row>
    <row r="6" spans="1:20" s="11" customFormat="1" ht="34.5" customHeight="1">
      <c r="A6" s="18" t="s">
        <v>19</v>
      </c>
      <c r="B6" s="19">
        <v>119400.14</v>
      </c>
      <c r="C6" s="20">
        <f aca="true" t="shared" si="0" ref="C6:C9">B6*769.77/10000</f>
        <v>9191.06457678</v>
      </c>
      <c r="D6" s="20">
        <f aca="true" t="shared" si="1" ref="D6:D9">B6*218.679419/10000</f>
        <v>2611.035324371866</v>
      </c>
      <c r="E6" s="20">
        <f>D6/370</f>
        <v>7.05685222803207</v>
      </c>
      <c r="F6" s="20">
        <v>7918.2</v>
      </c>
      <c r="G6" s="21">
        <v>21.40054054054054</v>
      </c>
      <c r="H6" s="19">
        <v>754.31</v>
      </c>
      <c r="I6" s="20">
        <v>2.0386756756756754</v>
      </c>
      <c r="J6" s="20">
        <v>2127.67</v>
      </c>
      <c r="K6" s="20">
        <v>5.75045945945946</v>
      </c>
      <c r="L6" s="29">
        <v>766.071</v>
      </c>
      <c r="M6" s="29">
        <v>2.0704621621621624</v>
      </c>
      <c r="N6" s="29">
        <v>7897.532</v>
      </c>
      <c r="O6" s="29">
        <v>21.34468108108108</v>
      </c>
      <c r="P6" s="29">
        <f>SUM(L6,N6,J6,H6,F6,D6)</f>
        <v>22074.818324371867</v>
      </c>
      <c r="Q6" s="35">
        <f>P6/370</f>
        <v>59.661671146950994</v>
      </c>
      <c r="R6" s="36"/>
      <c r="S6" s="36"/>
      <c r="T6" s="37"/>
    </row>
    <row r="7" spans="1:20" s="11" customFormat="1" ht="34.5" customHeight="1">
      <c r="A7" s="18" t="s">
        <v>20</v>
      </c>
      <c r="B7" s="19">
        <v>340858.32</v>
      </c>
      <c r="C7" s="20">
        <f t="shared" si="0"/>
        <v>26238.250898640003</v>
      </c>
      <c r="D7" s="20">
        <f t="shared" si="1"/>
        <v>7453.869937891608</v>
      </c>
      <c r="E7" s="20">
        <f>D7/370</f>
        <v>20.145594426734075</v>
      </c>
      <c r="F7" s="22">
        <v>4221.7</v>
      </c>
      <c r="G7" s="21">
        <v>11.41</v>
      </c>
      <c r="H7" s="20">
        <v>471.2</v>
      </c>
      <c r="I7" s="20">
        <v>1.2735135135135134</v>
      </c>
      <c r="J7" s="20">
        <v>2437.77</v>
      </c>
      <c r="K7" s="20">
        <v>6.5885675675675675</v>
      </c>
      <c r="L7" s="29">
        <v>371.607</v>
      </c>
      <c r="M7" s="29">
        <v>1.0043432432432433</v>
      </c>
      <c r="N7" s="29">
        <v>9363.8916</v>
      </c>
      <c r="O7" s="29">
        <v>25.307815135135137</v>
      </c>
      <c r="P7" s="29">
        <f>SUM(L7,N7,J7,H7,F7,D7)</f>
        <v>24320.03853789161</v>
      </c>
      <c r="Q7" s="35">
        <f>P7/370</f>
        <v>65.72983388619355</v>
      </c>
      <c r="R7" s="38"/>
      <c r="S7" s="39"/>
      <c r="T7" s="37"/>
    </row>
    <row r="8" spans="1:20" s="11" customFormat="1" ht="34.5" customHeight="1">
      <c r="A8" s="18" t="s">
        <v>21</v>
      </c>
      <c r="B8" s="19">
        <v>124048.47</v>
      </c>
      <c r="C8" s="20">
        <f t="shared" si="0"/>
        <v>9548.87907519</v>
      </c>
      <c r="D8" s="20">
        <f t="shared" si="1"/>
        <v>2712.684734743893</v>
      </c>
      <c r="E8" s="20">
        <f>D8/370</f>
        <v>7.331580364172684</v>
      </c>
      <c r="F8" s="22">
        <v>22349.78</v>
      </c>
      <c r="G8" s="21">
        <v>60.40481081081081</v>
      </c>
      <c r="H8" s="20">
        <v>507.98</v>
      </c>
      <c r="I8" s="20">
        <v>1.372918918918919</v>
      </c>
      <c r="J8" s="20">
        <v>5871.36</v>
      </c>
      <c r="K8" s="20">
        <v>15.86854054054054</v>
      </c>
      <c r="L8" s="30">
        <v>1369.918</v>
      </c>
      <c r="M8" s="29">
        <v>3.7024810810810806</v>
      </c>
      <c r="N8" s="29">
        <v>23723.2308</v>
      </c>
      <c r="O8" s="29">
        <v>64.11684</v>
      </c>
      <c r="P8" s="29">
        <f>SUM(L8,N8,J8,H8,F8,D8)</f>
        <v>56534.9535347439</v>
      </c>
      <c r="Q8" s="35">
        <f>P8/370</f>
        <v>152.79717171552406</v>
      </c>
      <c r="R8" s="38"/>
      <c r="S8" s="39"/>
      <c r="T8" s="37"/>
    </row>
    <row r="9" spans="1:20" s="11" customFormat="1" ht="34.5" customHeight="1">
      <c r="A9" s="18" t="s">
        <v>22</v>
      </c>
      <c r="B9" s="19">
        <v>348157.44</v>
      </c>
      <c r="C9" s="20">
        <f t="shared" si="0"/>
        <v>26800.11525888</v>
      </c>
      <c r="D9" s="20">
        <f t="shared" si="1"/>
        <v>7613.486669972735</v>
      </c>
      <c r="E9" s="20">
        <f>D9/370</f>
        <v>20.576990999926313</v>
      </c>
      <c r="F9" s="22">
        <v>5746.93</v>
      </c>
      <c r="G9" s="21">
        <v>15.532243243243244</v>
      </c>
      <c r="H9" s="20">
        <v>4029.11</v>
      </c>
      <c r="I9" s="20">
        <v>10.889486486486486</v>
      </c>
      <c r="J9" s="20">
        <v>1982.24</v>
      </c>
      <c r="K9" s="20">
        <v>5.357405405405405</v>
      </c>
      <c r="L9" s="30">
        <v>1091.485</v>
      </c>
      <c r="M9" s="29">
        <v>2.949959459459459</v>
      </c>
      <c r="N9" s="29">
        <v>8066.5456</v>
      </c>
      <c r="O9" s="29">
        <v>21.801474594594595</v>
      </c>
      <c r="P9" s="29">
        <f>SUM(L9,N9,J9,H9,F9,D9)</f>
        <v>28529.797269972736</v>
      </c>
      <c r="Q9" s="35">
        <f>P9/370</f>
        <v>77.1075601891155</v>
      </c>
      <c r="R9" s="38"/>
      <c r="S9" s="39"/>
      <c r="T9" s="37"/>
    </row>
    <row r="10" spans="1:20" s="11" customFormat="1" ht="3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11" customFormat="1" ht="34.5" customHeight="1">
      <c r="A11" s="24"/>
      <c r="B11" s="25"/>
      <c r="C11" s="25"/>
      <c r="D11" s="25"/>
      <c r="E11" s="25"/>
      <c r="F11" s="26"/>
      <c r="G11" s="27"/>
      <c r="H11" s="25"/>
      <c r="I11" s="25"/>
      <c r="J11" s="25"/>
      <c r="K11" s="25"/>
      <c r="L11" s="31"/>
      <c r="M11" s="31"/>
      <c r="N11" s="31"/>
      <c r="O11" s="32"/>
      <c r="P11" s="33"/>
      <c r="Q11" s="32"/>
      <c r="R11" s="31"/>
      <c r="S11" s="31"/>
      <c r="T11" s="40"/>
    </row>
    <row r="12" spans="1:20" s="11" customFormat="1" ht="34.5" customHeight="1">
      <c r="A12" s="24"/>
      <c r="B12" s="25"/>
      <c r="C12" s="25"/>
      <c r="D12" s="25"/>
      <c r="E12" s="25"/>
      <c r="F12" s="26"/>
      <c r="G12" s="27"/>
      <c r="H12" s="25"/>
      <c r="I12" s="25"/>
      <c r="J12" s="25"/>
      <c r="K12" s="25"/>
      <c r="L12" s="31"/>
      <c r="M12" s="31"/>
      <c r="N12" s="31"/>
      <c r="O12" s="32"/>
      <c r="P12" s="33"/>
      <c r="Q12" s="32"/>
      <c r="R12" s="31"/>
      <c r="S12" s="31"/>
      <c r="T12" s="40"/>
    </row>
    <row r="13" spans="1:20" s="11" customFormat="1" ht="34.5" customHeight="1">
      <c r="A13" s="18" t="s">
        <v>23</v>
      </c>
      <c r="B13" s="19">
        <f aca="true" t="shared" si="2" ref="B13:T13">SUM(B6:B12)</f>
        <v>932464.3700000001</v>
      </c>
      <c r="C13" s="20">
        <f t="shared" si="2"/>
        <v>71778.30980949</v>
      </c>
      <c r="D13" s="20">
        <f t="shared" si="2"/>
        <v>20391.0766669801</v>
      </c>
      <c r="E13" s="20">
        <f t="shared" si="2"/>
        <v>55.11101801886514</v>
      </c>
      <c r="F13" s="22">
        <f t="shared" si="2"/>
        <v>40236.61</v>
      </c>
      <c r="G13" s="28">
        <f t="shared" si="2"/>
        <v>108.7475945945946</v>
      </c>
      <c r="H13" s="28">
        <f t="shared" si="2"/>
        <v>5762.6</v>
      </c>
      <c r="I13" s="28">
        <f t="shared" si="2"/>
        <v>15.574594594594593</v>
      </c>
      <c r="J13" s="28">
        <f t="shared" si="2"/>
        <v>12419.039999999999</v>
      </c>
      <c r="K13" s="28">
        <f t="shared" si="2"/>
        <v>33.56497297297297</v>
      </c>
      <c r="L13" s="28">
        <f t="shared" si="2"/>
        <v>3599.081</v>
      </c>
      <c r="M13" s="28">
        <f t="shared" si="2"/>
        <v>9.727245945945945</v>
      </c>
      <c r="N13" s="28">
        <f t="shared" si="2"/>
        <v>49051.2</v>
      </c>
      <c r="O13" s="28">
        <f t="shared" si="2"/>
        <v>132.57081081081083</v>
      </c>
      <c r="P13" s="22">
        <f t="shared" si="2"/>
        <v>131459.60766698013</v>
      </c>
      <c r="Q13" s="28">
        <f t="shared" si="2"/>
        <v>355.2962369377841</v>
      </c>
      <c r="R13" s="41">
        <v>1244850</v>
      </c>
      <c r="S13" s="42">
        <v>138.2019</v>
      </c>
      <c r="T13" s="42">
        <f>Q13-S13</f>
        <v>217.0943369377841</v>
      </c>
    </row>
  </sheetData>
  <sheetProtection/>
  <mergeCells count="13">
    <mergeCell ref="A1:T1"/>
    <mergeCell ref="A2:T2"/>
    <mergeCell ref="A3:K3"/>
    <mergeCell ref="B4:E4"/>
    <mergeCell ref="F4:G4"/>
    <mergeCell ref="H4:I4"/>
    <mergeCell ref="J4:K4"/>
    <mergeCell ref="L4:M4"/>
    <mergeCell ref="N4:O4"/>
    <mergeCell ref="P4:Q4"/>
    <mergeCell ref="R4:S4"/>
    <mergeCell ref="A4:A5"/>
    <mergeCell ref="T4:T5"/>
  </mergeCells>
  <printOptions/>
  <pageMargins left="0.23999999999999996" right="0.23999999999999996" top="0.7900000000000001" bottom="0.7900000000000001" header="0.51" footer="0.51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24</v>
      </c>
    </row>
    <row r="2" ht="13.5">
      <c r="A2" s="2" t="s">
        <v>25</v>
      </c>
    </row>
    <row r="3" spans="1:3" ht="13.5">
      <c r="A3" s="3" t="s">
        <v>26</v>
      </c>
      <c r="C3" s="4" t="s">
        <v>27</v>
      </c>
    </row>
    <row r="4" ht="12.75">
      <c r="A4" s="3">
        <v>3</v>
      </c>
    </row>
    <row r="6" ht="13.5"/>
    <row r="7" ht="12.75">
      <c r="A7" s="5" t="s">
        <v>28</v>
      </c>
    </row>
    <row r="8" ht="12.75">
      <c r="A8" s="6" t="s">
        <v>29</v>
      </c>
    </row>
    <row r="9" ht="12.75">
      <c r="A9" s="7" t="s">
        <v>30</v>
      </c>
    </row>
    <row r="10" ht="12.75">
      <c r="A10" s="6" t="s">
        <v>31</v>
      </c>
    </row>
    <row r="11" ht="13.5">
      <c r="A11" s="8" t="s">
        <v>32</v>
      </c>
    </row>
    <row r="13" ht="13.5"/>
    <row r="14" ht="13.5">
      <c r="A14" s="4" t="s">
        <v>33</v>
      </c>
    </row>
    <row r="16" ht="13.5"/>
    <row r="17" ht="13.5">
      <c r="C17" s="4" t="s">
        <v>34</v>
      </c>
    </row>
    <row r="20" ht="12.75">
      <c r="A20" s="9" t="s">
        <v>35</v>
      </c>
    </row>
    <row r="26" ht="13.5">
      <c r="C26" s="10" t="s">
        <v>36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吕占鹏</cp:lastModifiedBy>
  <cp:lastPrinted>2016-10-17T03:57:44Z</cp:lastPrinted>
  <dcterms:created xsi:type="dcterms:W3CDTF">2007-09-11T02:37:19Z</dcterms:created>
  <dcterms:modified xsi:type="dcterms:W3CDTF">2019-12-09T15:22:52Z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