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1"/>
  </bookViews>
  <sheets>
    <sheet name="封面" sheetId="1" r:id="rId1"/>
    <sheet name="目录" sheetId="2" r:id="rId2"/>
    <sheet name="拨款收支总表1" sheetId="3" r:id="rId3"/>
    <sheet name="一般支出表2" sheetId="4" r:id="rId4"/>
    <sheet name="基本支出表3" sheetId="5" r:id="rId5"/>
    <sheet name="收支总表4" sheetId="6" r:id="rId6"/>
    <sheet name="收入总表5" sheetId="7" r:id="rId7"/>
    <sheet name="支出总表6" sheetId="8" r:id="rId8"/>
    <sheet name="基金预算7" sheetId="9" r:id="rId9"/>
    <sheet name="全口径三公表8" sheetId="10" r:id="rId10"/>
  </sheets>
  <definedNames>
    <definedName name="_xlnm.Print_Area" localSheetId="2">'拨款收支总表1'!$A$1:$H$33</definedName>
    <definedName name="_xlnm.Print_Area" localSheetId="0">'封面'!$A$1:$A$15</definedName>
    <definedName name="_xlnm.Print_Area" localSheetId="4">'基本支出表3'!$A$1:$D$47</definedName>
    <definedName name="_xlnm.Print_Area" localSheetId="8">'基金预算7'!$A$1:$G$7</definedName>
    <definedName name="_xlnm.Print_Area" localSheetId="9">'全口径三公表8'!$A$1:$I$11</definedName>
    <definedName name="_xlnm.Print_Area" localSheetId="6">'收入总表5'!$A$1:$J$9</definedName>
    <definedName name="_xlnm.Print_Area" localSheetId="5">'收支总表4'!$A$1:$F$35</definedName>
    <definedName name="_xlnm.Print_Area" localSheetId="3">'一般支出表2'!$A$1:$G$56</definedName>
    <definedName name="_xlnm.Print_Titles" localSheetId="4">'基本支出表3'!$1:$9</definedName>
    <definedName name="_xlnm.Print_Titles" localSheetId="8">'基金预算7'!$1:$7</definedName>
    <definedName name="_xlnm.Print_Titles" localSheetId="9">'全口径三公表8'!$1:$6</definedName>
    <definedName name="_xlnm.Print_Titles" localSheetId="6">'收入总表5'!$1:$6</definedName>
    <definedName name="_xlnm.Print_Titles" localSheetId="3">'一般支出表2'!$1:$7</definedName>
    <definedName name="_xlnm._FilterDatabase" localSheetId="3" hidden="1">'一般支出表2'!$A$6:$H$68</definedName>
    <definedName name="_xlnm._FilterDatabase" localSheetId="7" hidden="1">'支出总表6'!$A$5:$K$70</definedName>
  </definedNames>
  <calcPr fullCalcOnLoad="1"/>
</workbook>
</file>

<file path=xl/sharedStrings.xml><?xml version="1.0" encoding="utf-8"?>
<sst xmlns="http://schemas.openxmlformats.org/spreadsheetml/2006/main" count="584" uniqueCount="242">
  <si>
    <t>附件</t>
  </si>
  <si>
    <t>2023年部门预算、</t>
  </si>
  <si>
    <t>财政拨款“三公”经费预算公开表</t>
  </si>
  <si>
    <t/>
  </si>
  <si>
    <t>目录</t>
  </si>
  <si>
    <t>一、2023财政拨款收支预算总表</t>
  </si>
  <si>
    <t>二、2023年一般公共预算财政拨款支出预算表</t>
  </si>
  <si>
    <t>三、2023年一般公共预算财政拨款基本支出预算表</t>
  </si>
  <si>
    <t>四、部门收支预算总表</t>
  </si>
  <si>
    <t>五、部门收入预算总表</t>
  </si>
  <si>
    <t>六、部门支出预算总表</t>
  </si>
  <si>
    <t>七、政府性基金预算财政拨款支出预算表</t>
  </si>
  <si>
    <t>八、财政拨款“三公”经费支出预算表</t>
  </si>
  <si>
    <t>表1</t>
  </si>
  <si>
    <t>2023财政拨款收支预算总表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</si>
  <si>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</si>
  <si>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</si>
  <si>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</si>
  <si>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</si>
  <si>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</si>
  <si>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</si>
  <si>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</si>
  <si>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</si>
  <si>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</si>
  <si>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</si>
  <si>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</si>
  <si>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</si>
  <si>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1.本级安排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</si>
  <si>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</si>
  <si>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</si>
  <si>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</si>
  <si>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</si>
  <si>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</si>
  <si>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</si>
  <si>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</si>
  <si>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</si>
  <si>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2.自治区提前下达专项资金</t>
  </si>
  <si>
    <t>五、教育支出</t>
  </si>
  <si>
    <t>三、事业单位经营支出</t>
  </si>
  <si>
    <t>二、政府性基金预算拨款</t>
  </si>
  <si>
    <t>六、科学技术支出</t>
  </si>
  <si>
    <t>四、上缴上级支出</t>
  </si>
  <si>
    <t xml:space="preserve">  1.市本级安排</t>
  </si>
  <si>
    <t>七、文化体育与传媒支出</t>
  </si>
  <si>
    <t>五、对附属单位补助支出</t>
  </si>
  <si>
    <t>八、社会保障和就业支出</t>
  </si>
  <si>
    <t>六、预备费</t>
  </si>
  <si>
    <t>九、医疗卫生与计划生育支出</t>
  </si>
  <si>
    <t>七、年初预留</t>
  </si>
  <si>
    <t>十、节能环保支出</t>
  </si>
  <si>
    <t>十一、城乡社区支出</t>
  </si>
  <si>
    <t>十二、农林水支出</t>
  </si>
  <si>
    <t>十三、交通运输支出</t>
  </si>
  <si>
    <t>十四、灾害防治及应急管理支出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</si>
  <si>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</si>
  <si>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</si>
  <si>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</si>
  <si>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</si>
  <si>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</si>
  <si>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</si>
  <si>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</si>
  <si>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</si>
  <si>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</si>
  <si>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二十三、转移性支出</t>
  </si>
  <si>
    <t>五、上年结转</t>
  </si>
  <si>
    <t>二十四、债务付息支出</t>
  </si>
  <si>
    <t>二十五、债务发行费用支出</t>
  </si>
  <si>
    <t>本年支出合计</t>
  </si>
  <si>
    <t>结转上年</t>
  </si>
  <si>
    <t>收入总计</t>
  </si>
  <si>
    <t>本年支出总计</t>
  </si>
  <si>
    <t>表2</t>
  </si>
  <si>
    <t>2023年一般公共预算财政拨款支出预算表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</si>
  <si>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</si>
  <si>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</si>
  <si>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</si>
  <si>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</si>
  <si>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</si>
  <si>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</si>
  <si>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</si>
  <si>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</si>
  <si>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</si>
  <si>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一般公共服务支出</t>
  </si>
  <si>
    <t>03</t>
  </si>
  <si>
    <t>党政办公厅（室）及相关机构事务</t>
  </si>
  <si>
    <t>01</t>
  </si>
  <si>
    <t>行政运行</t>
  </si>
  <si>
    <t>02</t>
  </si>
  <si>
    <t>一般行政管理事务</t>
  </si>
  <si>
    <t>机关服务</t>
  </si>
  <si>
    <t>08</t>
  </si>
  <si>
    <t>信访事务</t>
  </si>
  <si>
    <t>04</t>
  </si>
  <si>
    <t>发展与改革事务</t>
  </si>
  <si>
    <r>
      <t>0</t>
    </r>
    <r>
      <rPr>
        <sz val="10"/>
        <rFont val="宋体"/>
        <family val="0"/>
      </rPr>
      <t>2</t>
    </r>
  </si>
  <si>
    <t>50</t>
  </si>
  <si>
    <t>事业运行</t>
  </si>
  <si>
    <t>06</t>
  </si>
  <si>
    <t>财政事务</t>
  </si>
  <si>
    <r>
      <t>9</t>
    </r>
    <r>
      <rPr>
        <sz val="10"/>
        <rFont val="宋体"/>
        <family val="0"/>
      </rPr>
      <t>9</t>
    </r>
  </si>
  <si>
    <t>其他财政事务支出</t>
  </si>
  <si>
    <t>07</t>
  </si>
  <si>
    <t>税收事务</t>
  </si>
  <si>
    <t>其他税收事务支出</t>
  </si>
  <si>
    <t>11</t>
  </si>
  <si>
    <t>纪检监察事务</t>
  </si>
  <si>
    <t>13</t>
  </si>
  <si>
    <t>商贸事务</t>
  </si>
  <si>
    <t>招商引资</t>
  </si>
  <si>
    <r>
      <t>2</t>
    </r>
    <r>
      <rPr>
        <sz val="10"/>
        <rFont val="宋体"/>
        <family val="0"/>
      </rPr>
      <t>9</t>
    </r>
  </si>
  <si>
    <t>群众团体事务</t>
  </si>
  <si>
    <t>其他群众团体事务支出</t>
  </si>
  <si>
    <t>31</t>
  </si>
  <si>
    <t>党委办公厅（室）及相关机构事务</t>
  </si>
  <si>
    <t>33</t>
  </si>
  <si>
    <t>宣传事务</t>
  </si>
  <si>
    <t>99</t>
  </si>
  <si>
    <t>其他宣传事务</t>
  </si>
  <si>
    <t>科学技术支出</t>
  </si>
  <si>
    <t>教育管理事务</t>
  </si>
  <si>
    <t>社会保障和就业支出</t>
  </si>
  <si>
    <t>人力资源和社会保障管理</t>
  </si>
  <si>
    <t>节能环保支出</t>
  </si>
  <si>
    <t>环境保护管理事务</t>
  </si>
  <si>
    <r>
      <t>0</t>
    </r>
    <r>
      <rPr>
        <sz val="10"/>
        <rFont val="宋体"/>
        <family val="0"/>
      </rPr>
      <t>3</t>
    </r>
  </si>
  <si>
    <t>污染防治</t>
  </si>
  <si>
    <t>水体</t>
  </si>
  <si>
    <r>
      <t>0</t>
    </r>
    <r>
      <rPr>
        <sz val="10"/>
        <rFont val="宋体"/>
        <family val="0"/>
      </rPr>
      <t>4</t>
    </r>
  </si>
  <si>
    <t>固体废弃物与化学品</t>
  </si>
  <si>
    <t>自然生态保护</t>
  </si>
  <si>
    <t>生态保护</t>
  </si>
  <si>
    <t>城乡社区支出</t>
  </si>
  <si>
    <t>城乡社区管理事务</t>
  </si>
  <si>
    <t>城乡社区规划与管理</t>
  </si>
  <si>
    <r>
      <t>0</t>
    </r>
    <r>
      <rPr>
        <sz val="10"/>
        <rFont val="宋体"/>
        <family val="0"/>
      </rPr>
      <t>1</t>
    </r>
  </si>
  <si>
    <t>城乡社区公共设施</t>
  </si>
  <si>
    <t>小城镇基础设施建设</t>
  </si>
  <si>
    <t>其他城乡社区公共设施支出</t>
  </si>
  <si>
    <t>05</t>
  </si>
  <si>
    <t>城乡社区环境卫生</t>
  </si>
  <si>
    <t>交通运输支出</t>
  </si>
  <si>
    <t>其他交通运输支出</t>
  </si>
  <si>
    <t>公共交通运营补助</t>
  </si>
  <si>
    <t>灾害防治及应急管理支出</t>
  </si>
  <si>
    <t>应急管理事务</t>
  </si>
  <si>
    <r>
      <t>0</t>
    </r>
    <r>
      <rPr>
        <sz val="10"/>
        <rFont val="宋体"/>
        <family val="0"/>
      </rPr>
      <t>6</t>
    </r>
  </si>
  <si>
    <t>安全监管</t>
  </si>
  <si>
    <t>预备费</t>
  </si>
  <si>
    <t>其他支出</t>
  </si>
  <si>
    <t>年初预留</t>
  </si>
  <si>
    <t>表3</t>
  </si>
  <si>
    <r>
      <t>202</t>
    </r>
    <r>
      <rPr>
        <b/>
        <sz val="18"/>
        <rFont val="宋体"/>
        <family val="0"/>
      </rPr>
      <t>1年一般公共预算财政拨款基本支出预算表</t>
    </r>
  </si>
  <si>
    <t>经济分类科目</t>
  </si>
  <si>
    <t>工资福利支付</t>
  </si>
  <si>
    <t>301</t>
  </si>
  <si>
    <t>基本工资</t>
  </si>
  <si>
    <t>其他工资福利支出</t>
  </si>
  <si>
    <t>302</t>
  </si>
  <si>
    <t>商品和服务支出</t>
  </si>
  <si>
    <t>办公费</t>
  </si>
  <si>
    <t>印刷费</t>
  </si>
  <si>
    <r>
      <t>0</t>
    </r>
    <r>
      <rPr>
        <sz val="9"/>
        <rFont val="宋体"/>
        <family val="0"/>
      </rPr>
      <t>3</t>
    </r>
  </si>
  <si>
    <t>咨询费</t>
  </si>
  <si>
    <r>
      <t>0</t>
    </r>
    <r>
      <rPr>
        <sz val="9"/>
        <rFont val="宋体"/>
        <family val="0"/>
      </rPr>
      <t>6</t>
    </r>
  </si>
  <si>
    <t>电费</t>
  </si>
  <si>
    <t>邮电费</t>
  </si>
  <si>
    <r>
      <t>0</t>
    </r>
    <r>
      <rPr>
        <sz val="9"/>
        <rFont val="宋体"/>
        <family val="0"/>
      </rPr>
      <t>8</t>
    </r>
  </si>
  <si>
    <t>取暖费</t>
  </si>
  <si>
    <t>差旅费</t>
  </si>
  <si>
    <r>
      <t>1</t>
    </r>
    <r>
      <rPr>
        <sz val="9"/>
        <rFont val="宋体"/>
        <family val="0"/>
      </rPr>
      <t>3</t>
    </r>
  </si>
  <si>
    <t>维修（护）费</t>
  </si>
  <si>
    <t>14</t>
  </si>
  <si>
    <t>租赁费</t>
  </si>
  <si>
    <t>15</t>
  </si>
  <si>
    <t>会议费</t>
  </si>
  <si>
    <r>
      <t>1</t>
    </r>
    <r>
      <rPr>
        <sz val="9"/>
        <rFont val="宋体"/>
        <family val="0"/>
      </rPr>
      <t>6</t>
    </r>
  </si>
  <si>
    <t>培训费</t>
  </si>
  <si>
    <t>17</t>
  </si>
  <si>
    <t>公务接待费</t>
  </si>
  <si>
    <r>
      <t>2</t>
    </r>
    <r>
      <rPr>
        <sz val="9"/>
        <rFont val="宋体"/>
        <family val="0"/>
      </rPr>
      <t>6</t>
    </r>
  </si>
  <si>
    <t>劳务费</t>
  </si>
  <si>
    <t>公务用车运行维护费</t>
  </si>
  <si>
    <r>
      <t>3</t>
    </r>
    <r>
      <rPr>
        <sz val="9"/>
        <rFont val="宋体"/>
        <family val="0"/>
      </rPr>
      <t>9</t>
    </r>
  </si>
  <si>
    <t>其他交通费用</t>
  </si>
  <si>
    <t>表4</t>
  </si>
  <si>
    <t>部门收支预算总表</t>
  </si>
  <si>
    <t>收入</t>
  </si>
  <si>
    <t>支出</t>
  </si>
  <si>
    <t>功能分类</t>
  </si>
  <si>
    <t xml:space="preserve">     1.本级安排</t>
  </si>
  <si>
    <t xml:space="preserve">   人员经费</t>
  </si>
  <si>
    <t xml:space="preserve">        其中：纳入预算管理的非税收入  </t>
  </si>
  <si>
    <t xml:space="preserve">   公用经费</t>
  </si>
  <si>
    <t xml:space="preserve">        其中：纳入预算外专户管理的非税收入  </t>
  </si>
  <si>
    <t xml:space="preserve">     2.自治区提前下达专项资金</t>
  </si>
  <si>
    <t xml:space="preserve">     1.市本级安排</t>
  </si>
  <si>
    <t>三、事业单位经营收入</t>
  </si>
  <si>
    <t>四、其他收入</t>
  </si>
  <si>
    <t>六、结转上年</t>
  </si>
  <si>
    <t>表5</t>
  </si>
  <si>
    <t>部门收入预算总表</t>
  </si>
  <si>
    <t>单位编码</t>
  </si>
  <si>
    <t>单位名称</t>
  </si>
  <si>
    <t>合计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</si>
  <si>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</si>
  <si>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</si>
  <si>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</si>
  <si>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</si>
  <si>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</si>
  <si>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</si>
  <si>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</si>
  <si>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内蒙古鄂尔多斯上海庙经济开发区管理委员会</t>
  </si>
  <si>
    <t>表6</t>
  </si>
  <si>
    <t>部门支出预算总表</t>
  </si>
  <si>
    <t>事业单位
经营支出</t>
  </si>
  <si>
    <t>上缴上级支出</t>
  </si>
  <si>
    <t>对附属单位          补助支出</t>
  </si>
  <si>
    <t>上解支出</t>
  </si>
  <si>
    <t>体制上解支出</t>
  </si>
  <si>
    <t>表7</t>
  </si>
  <si>
    <t>政府性基金预算财政拨款支出预算表</t>
  </si>
  <si>
    <t>本年政府性基金预算财政拨款</t>
  </si>
  <si>
    <t>**</t>
  </si>
  <si>
    <t>注：本表无数据，公开空表下说明。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</si>
  <si>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</si>
  <si>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</si>
  <si>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</si>
  <si>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</si>
  <si>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</si>
  <si>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</si>
  <si>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</si>
  <si>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一般公共预算拨款</t>
  </si>
  <si>
    <t>政府性基金
预算拨款</t>
  </si>
  <si>
    <t>增减额</t>
  </si>
  <si>
    <t>增减%</t>
  </si>
  <si>
    <t>合    计</t>
  </si>
  <si>
    <t>1.因公出国（境）费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</si>
  <si>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</si>
  <si>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</si>
  <si>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</si>
  <si>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</si>
  <si>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 xml:space="preserve">  下调原因：按照市、旗两级财政下发压减一般性支出及“三公”经费支出的要求，本年度“三公”经费预算较上年压缩1.80%，其中：公务接待压缩3.20%，公务用车运行维护费压缩1.00%。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</si>
</sst>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_);[Red]\(#,##0.0\)"/>
    <numFmt numFmtId="181" formatCode="#,##0.00_);[Red]\(#,##0.00\)"/>
    <numFmt numFmtId="182" formatCode="#,##0.00_ "/>
    <numFmt numFmtId="183" formatCode="0.0%"/>
    <numFmt numFmtId="184" formatCode="0;[Red]0"/>
    <numFmt numFmtId="185" formatCode="0_ "/>
    <numFmt numFmtId="186" formatCode="0.00_ "/>
    <numFmt numFmtId="187" formatCode="#,##0.0000"/>
    <numFmt numFmtId="188" formatCode="#,##0_ "/>
  </numFmts>
  <fonts count="60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3"/>
    </font>
    <font>
      <sz val="10"/>
      <color indexed="8"/>
      <name val="宋体"/>
      <family val="0"/>
    </font>
    <font>
      <sz val="18"/>
      <name val="楷体_GB2312"/>
      <family val="3"/>
    </font>
    <font>
      <sz val="14"/>
      <name val="楷体_GB2312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7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7" fillId="0" borderId="0">
      <alignment vertical="center"/>
      <protection/>
    </xf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7" fillId="0" borderId="0">
      <alignment vertical="center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7" fillId="0" borderId="0">
      <alignment/>
      <protection/>
    </xf>
  </cellStyleXfs>
  <cellXfs count="177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right" vertical="center"/>
    </xf>
    <xf numFmtId="180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5" fillId="0" borderId="10" xfId="65" applyFont="1" applyBorder="1" applyAlignment="1">
      <alignment horizontal="center" vertical="center"/>
      <protection/>
    </xf>
    <xf numFmtId="0" fontId="5" fillId="0" borderId="11" xfId="65" applyFont="1" applyBorder="1" applyAlignment="1">
      <alignment horizontal="center" vertical="center"/>
      <protection/>
    </xf>
    <xf numFmtId="180" fontId="5" fillId="0" borderId="10" xfId="65" applyNumberFormat="1" applyFont="1" applyBorder="1" applyAlignment="1">
      <alignment horizontal="center" vertical="center"/>
      <protection/>
    </xf>
    <xf numFmtId="180" fontId="5" fillId="0" borderId="11" xfId="65" applyNumberFormat="1" applyFont="1" applyBorder="1" applyAlignment="1">
      <alignment horizontal="center" vertical="center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0" fontId="5" fillId="0" borderId="9" xfId="65" applyFont="1" applyBorder="1" applyAlignment="1">
      <alignment horizontal="center" vertical="center"/>
      <protection/>
    </xf>
    <xf numFmtId="0" fontId="5" fillId="0" borderId="9" xfId="65" applyFont="1" applyBorder="1" applyAlignment="1">
      <alignment horizontal="center" vertical="center" wrapText="1"/>
      <protection/>
    </xf>
    <xf numFmtId="180" fontId="5" fillId="0" borderId="9" xfId="65" applyNumberFormat="1" applyFont="1" applyBorder="1" applyAlignment="1">
      <alignment horizontal="center" vertical="center"/>
      <protection/>
    </xf>
    <xf numFmtId="0" fontId="5" fillId="0" borderId="9" xfId="65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181" fontId="0" fillId="0" borderId="9" xfId="65" applyNumberFormat="1" applyFont="1" applyBorder="1" applyAlignment="1">
      <alignment horizontal="center" vertical="center"/>
      <protection/>
    </xf>
    <xf numFmtId="182" fontId="0" fillId="0" borderId="9" xfId="65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 wrapText="1"/>
    </xf>
    <xf numFmtId="181" fontId="0" fillId="0" borderId="12" xfId="65" applyNumberFormat="1" applyFont="1" applyBorder="1" applyAlignment="1">
      <alignment horizontal="center" vertical="center"/>
      <protection/>
    </xf>
    <xf numFmtId="4" fontId="0" fillId="0" borderId="12" xfId="65" applyNumberFormat="1" applyFont="1" applyFill="1" applyBorder="1" applyAlignment="1" applyProtection="1">
      <alignment horizontal="center" vertical="center" wrapText="1"/>
      <protection/>
    </xf>
    <xf numFmtId="181" fontId="0" fillId="0" borderId="9" xfId="65" applyNumberFormat="1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 horizontal="right"/>
    </xf>
    <xf numFmtId="180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83" fontId="0" fillId="0" borderId="9" xfId="65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9" xfId="54" applyFont="1" applyBorder="1">
      <alignment vertical="center"/>
      <protection/>
    </xf>
    <xf numFmtId="0" fontId="7" fillId="0" borderId="9" xfId="54" applyFont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7" fillId="0" borderId="0" xfId="54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184" fontId="6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9" xfId="0" applyNumberFormat="1" applyFont="1" applyFill="1" applyBorder="1" applyAlignment="1" applyProtection="1">
      <alignment horizontal="center" vertical="center" wrapText="1"/>
      <protection locked="0"/>
    </xf>
    <xf numFmtId="185" fontId="10" fillId="33" borderId="9" xfId="0" applyNumberFormat="1" applyFont="1" applyFill="1" applyBorder="1" applyAlignment="1" applyProtection="1">
      <alignment horizontal="left" vertical="center" wrapText="1"/>
      <protection locked="0"/>
    </xf>
    <xf numFmtId="186" fontId="0" fillId="33" borderId="9" xfId="0" applyNumberFormat="1" applyFont="1" applyFill="1" applyBorder="1" applyAlignment="1">
      <alignment horizontal="right" vertical="center" wrapText="1"/>
    </xf>
    <xf numFmtId="186" fontId="0" fillId="0" borderId="9" xfId="0" applyNumberFormat="1" applyFont="1" applyFill="1" applyBorder="1" applyAlignment="1" applyProtection="1">
      <alignment horizontal="right" vertical="center" wrapText="1"/>
      <protection/>
    </xf>
    <xf numFmtId="185" fontId="6" fillId="33" borderId="9" xfId="0" applyNumberFormat="1" applyFont="1" applyFill="1" applyBorder="1" applyAlignment="1" applyProtection="1">
      <alignment horizontal="left" vertical="center" wrapText="1"/>
      <protection locked="0"/>
    </xf>
    <xf numFmtId="186" fontId="0" fillId="33" borderId="9" xfId="47" applyNumberFormat="1" applyFont="1" applyFill="1" applyBorder="1" applyAlignment="1">
      <alignment horizontal="right" vertical="center"/>
      <protection/>
    </xf>
    <xf numFmtId="185" fontId="6" fillId="33" borderId="9" xfId="0" applyNumberFormat="1" applyFont="1" applyFill="1" applyBorder="1" applyAlignment="1" applyProtection="1">
      <alignment vertical="center" wrapText="1"/>
      <protection locked="0"/>
    </xf>
    <xf numFmtId="186" fontId="3" fillId="0" borderId="9" xfId="0" applyNumberFormat="1" applyFont="1" applyFill="1" applyBorder="1" applyAlignment="1">
      <alignment vertical="center" wrapText="1"/>
    </xf>
    <xf numFmtId="186" fontId="0" fillId="0" borderId="9" xfId="0" applyNumberFormat="1" applyFont="1" applyFill="1" applyBorder="1" applyAlignment="1">
      <alignment vertical="center"/>
    </xf>
    <xf numFmtId="186" fontId="3" fillId="0" borderId="9" xfId="0" applyNumberFormat="1" applyFont="1" applyBorder="1" applyAlignment="1">
      <alignment vertical="center" wrapText="1"/>
    </xf>
    <xf numFmtId="186" fontId="0" fillId="0" borderId="9" xfId="0" applyNumberFormat="1" applyBorder="1" applyAlignment="1">
      <alignment vertical="center"/>
    </xf>
    <xf numFmtId="186" fontId="0" fillId="33" borderId="9" xfId="0" applyNumberFormat="1" applyFill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>
      <alignment horizontal="center" vertical="center" wrapText="1"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0" fillId="34" borderId="9" xfId="0" applyFont="1" applyFill="1" applyBorder="1" applyAlignment="1">
      <alignment vertical="center" wrapText="1"/>
    </xf>
    <xf numFmtId="38" fontId="0" fillId="34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vertical="center" wrapText="1"/>
    </xf>
    <xf numFmtId="38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4" fontId="0" fillId="34" borderId="9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187" fontId="0" fillId="0" borderId="15" xfId="0" applyNumberFormat="1" applyFont="1" applyFill="1" applyBorder="1" applyAlignment="1" applyProtection="1">
      <alignment vertical="center" wrapText="1"/>
      <protection/>
    </xf>
    <xf numFmtId="38" fontId="6" fillId="0" borderId="14" xfId="0" applyNumberFormat="1" applyFont="1" applyFill="1" applyBorder="1" applyAlignment="1" applyProtection="1">
      <alignment horizontal="right" vertical="center" wrapText="1"/>
      <protection/>
    </xf>
    <xf numFmtId="38" fontId="59" fillId="0" borderId="9" xfId="0" applyNumberFormat="1" applyFont="1" applyFill="1" applyBorder="1" applyAlignment="1" applyProtection="1">
      <alignment horizontal="right" vertical="center" wrapText="1"/>
      <protection/>
    </xf>
    <xf numFmtId="38" fontId="6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vertical="center" wrapText="1"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vertical="center" wrapText="1"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/>
    </xf>
    <xf numFmtId="38" fontId="0" fillId="34" borderId="9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38" fontId="0" fillId="0" borderId="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38" fontId="0" fillId="34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186" fontId="0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ont="1" applyBorder="1" applyAlignment="1">
      <alignment vertical="center"/>
    </xf>
    <xf numFmtId="0" fontId="0" fillId="0" borderId="9" xfId="0" applyBorder="1" applyAlignment="1">
      <alignment/>
    </xf>
    <xf numFmtId="186" fontId="0" fillId="0" borderId="9" xfId="0" applyNumberFormat="1" applyFont="1" applyBorder="1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186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0" fillId="0" borderId="9" xfId="0" applyFont="1" applyBorder="1" applyAlignment="1">
      <alignment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18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>
      <alignment vertical="center" wrapText="1"/>
    </xf>
    <xf numFmtId="4" fontId="6" fillId="34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>
      <alignment vertical="center" wrapText="1"/>
    </xf>
    <xf numFmtId="38" fontId="6" fillId="0" borderId="20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Font="1" applyFill="1" applyBorder="1" applyAlignment="1">
      <alignment vertical="center" wrapText="1"/>
    </xf>
    <xf numFmtId="0" fontId="6" fillId="34" borderId="9" xfId="0" applyFont="1" applyFill="1" applyBorder="1" applyAlignment="1">
      <alignment vertical="center" wrapText="1"/>
    </xf>
    <xf numFmtId="187" fontId="6" fillId="0" borderId="15" xfId="0" applyNumberFormat="1" applyFont="1" applyFill="1" applyBorder="1" applyAlignment="1" applyProtection="1">
      <alignment vertical="center" wrapText="1"/>
      <protection/>
    </xf>
    <xf numFmtId="38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5" xfId="0" applyFont="1" applyFill="1" applyBorder="1" applyAlignment="1">
      <alignment vertical="center" wrapText="1"/>
    </xf>
    <xf numFmtId="38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38" fontId="6" fillId="0" borderId="17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>
      <alignment vertical="center" wrapText="1"/>
    </xf>
    <xf numFmtId="38" fontId="6" fillId="0" borderId="9" xfId="0" applyNumberFormat="1" applyFont="1" applyFill="1" applyBorder="1" applyAlignment="1">
      <alignment horizontal="right" vertical="center" wrapText="1"/>
    </xf>
    <xf numFmtId="38" fontId="6" fillId="34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 wrapText="1"/>
    </xf>
    <xf numFmtId="38" fontId="6" fillId="34" borderId="9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38" fontId="6" fillId="34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38" fontId="6" fillId="34" borderId="9" xfId="0" applyNumberFormat="1" applyFont="1" applyFill="1" applyBorder="1" applyAlignment="1" applyProtection="1">
      <alignment vertical="center" wrapText="1"/>
      <protection/>
    </xf>
    <xf numFmtId="38" fontId="6" fillId="0" borderId="17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8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一般支出表2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基金预算7_1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workbookViewId="0" topLeftCell="A1">
      <selection activeCell="C3" sqref="C3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172" t="s">
        <v>0</v>
      </c>
    </row>
    <row r="2" spans="1:4" ht="91.5" customHeight="1">
      <c r="A2" s="173"/>
      <c r="D2" s="174"/>
    </row>
    <row r="3" ht="30.75" customHeight="1">
      <c r="A3" s="175" t="s">
        <v>1</v>
      </c>
    </row>
    <row r="4" ht="52.5" customHeight="1">
      <c r="A4" s="175" t="s">
        <v>2</v>
      </c>
    </row>
    <row r="5" ht="71.25" customHeight="1">
      <c r="A5" s="176" t="s">
        <v>3</v>
      </c>
    </row>
    <row r="6" ht="9.75" customHeight="1">
      <c r="A6" s="88"/>
    </row>
    <row r="7" ht="9.75" customHeight="1">
      <c r="A7" s="88"/>
    </row>
    <row r="8" ht="12.75" customHeight="1"/>
    <row r="9" ht="12.75" customHeight="1"/>
    <row r="10" ht="9.75" customHeight="1">
      <c r="A10" s="88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88"/>
    </row>
  </sheetData>
  <sheetProtection/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C11" sqref="C11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6" width="14" style="0" customWidth="1"/>
    <col min="7" max="7" width="12.5" style="0" customWidth="1"/>
    <col min="8" max="8" width="15.66015625" style="0" customWidth="1"/>
    <col min="9" max="9" width="12.33203125" style="0" customWidth="1"/>
  </cols>
  <sheetData>
    <row r="1" spans="1:9" ht="19.5" customHeight="1">
      <c r="A1" s="1" t="s">
        <v>224</v>
      </c>
      <c r="B1" s="2"/>
      <c r="C1" s="2"/>
      <c r="D1" s="2"/>
      <c r="E1" s="3"/>
      <c r="F1" s="3"/>
      <c r="G1" s="3"/>
      <c r="H1" s="4"/>
      <c r="I1" s="33"/>
    </row>
    <row r="2" spans="1:9" ht="27" customHeight="1">
      <c r="A2" s="5" t="s">
        <v>225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/>
      <c r="B3" s="7"/>
      <c r="C3" s="7"/>
      <c r="D3" s="7"/>
      <c r="E3" s="8"/>
      <c r="F3" s="8"/>
      <c r="G3" s="8"/>
      <c r="H3" s="9"/>
      <c r="I3" s="34" t="s">
        <v>15</v>
      </c>
    </row>
    <row r="4" spans="1:9" ht="18" customHeight="1">
      <c r="A4" s="10" t="s">
        <v>226</v>
      </c>
      <c r="B4" s="11" t="s">
        <v>227</v>
      </c>
      <c r="C4" s="12"/>
      <c r="D4" s="12"/>
      <c r="E4" s="13" t="s">
        <v>228</v>
      </c>
      <c r="F4" s="14"/>
      <c r="G4" s="14"/>
      <c r="H4" s="15" t="s">
        <v>229</v>
      </c>
      <c r="I4" s="15"/>
    </row>
    <row r="5" spans="1:9" ht="33" customHeight="1">
      <c r="A5" s="10"/>
      <c r="B5" s="16" t="s">
        <v>230</v>
      </c>
      <c r="C5" s="17" t="s">
        <v>231</v>
      </c>
      <c r="D5" s="17" t="s">
        <v>232</v>
      </c>
      <c r="E5" s="18" t="s">
        <v>230</v>
      </c>
      <c r="F5" s="17" t="s">
        <v>231</v>
      </c>
      <c r="G5" s="17" t="s">
        <v>232</v>
      </c>
      <c r="H5" s="19" t="s">
        <v>233</v>
      </c>
      <c r="I5" s="19" t="s">
        <v>234</v>
      </c>
    </row>
    <row r="6" spans="1:9" ht="24" customHeight="1">
      <c r="A6" s="20" t="s">
        <v>235</v>
      </c>
      <c r="B6" s="21">
        <f aca="true" t="shared" si="0" ref="B6:B11">SUM(C6:D6)</f>
        <v>1637200</v>
      </c>
      <c r="C6" s="21">
        <f>C8+C7+C9</f>
        <v>1637200</v>
      </c>
      <c r="D6" s="21"/>
      <c r="E6" s="21">
        <f aca="true" t="shared" si="1" ref="E6:E11">SUM(F6:G6)</f>
        <v>1607000</v>
      </c>
      <c r="F6" s="21">
        <f>F8+F7+F9</f>
        <v>1607000</v>
      </c>
      <c r="G6" s="21"/>
      <c r="H6" s="22">
        <f aca="true" t="shared" si="2" ref="H6:H11">E6-B6</f>
        <v>-30200</v>
      </c>
      <c r="I6" s="35">
        <f>H6/B6</f>
        <v>-0.01844612753481554</v>
      </c>
    </row>
    <row r="7" spans="1:9" ht="24" customHeight="1">
      <c r="A7" s="23" t="s">
        <v>236</v>
      </c>
      <c r="B7" s="21">
        <f t="shared" si="0"/>
        <v>0</v>
      </c>
      <c r="C7" s="24">
        <v>0</v>
      </c>
      <c r="D7" s="24"/>
      <c r="E7" s="21">
        <f t="shared" si="1"/>
        <v>0</v>
      </c>
      <c r="F7" s="25"/>
      <c r="G7" s="25"/>
      <c r="H7" s="22">
        <f t="shared" si="2"/>
        <v>0</v>
      </c>
      <c r="I7" s="35"/>
    </row>
    <row r="8" spans="1:9" ht="24" customHeight="1">
      <c r="A8" s="23" t="s">
        <v>237</v>
      </c>
      <c r="B8" s="21">
        <f t="shared" si="0"/>
        <v>640200</v>
      </c>
      <c r="C8" s="25">
        <v>640200</v>
      </c>
      <c r="D8" s="24"/>
      <c r="E8" s="21">
        <f t="shared" si="1"/>
        <v>620000</v>
      </c>
      <c r="F8" s="25">
        <v>620000</v>
      </c>
      <c r="G8" s="25"/>
      <c r="H8" s="22">
        <f t="shared" si="2"/>
        <v>-20200</v>
      </c>
      <c r="I8" s="35">
        <f>(F8-C8)/C8</f>
        <v>-0.03155263980006248</v>
      </c>
    </row>
    <row r="9" spans="1:9" ht="24" customHeight="1">
      <c r="A9" s="23" t="s">
        <v>238</v>
      </c>
      <c r="B9" s="21">
        <f t="shared" si="0"/>
        <v>997000</v>
      </c>
      <c r="C9" s="26">
        <f>C10</f>
        <v>997000</v>
      </c>
      <c r="D9" s="21"/>
      <c r="E9" s="21">
        <f t="shared" si="1"/>
        <v>987000</v>
      </c>
      <c r="F9" s="26">
        <f>F10</f>
        <v>987000</v>
      </c>
      <c r="G9" s="26"/>
      <c r="H9" s="22">
        <f t="shared" si="2"/>
        <v>-10000</v>
      </c>
      <c r="I9" s="35">
        <f>(F9-C9)/C9</f>
        <v>-0.010030090270812437</v>
      </c>
    </row>
    <row r="10" spans="1:9" ht="24" customHeight="1">
      <c r="A10" s="27" t="s">
        <v>239</v>
      </c>
      <c r="B10" s="21">
        <f t="shared" si="0"/>
        <v>997000</v>
      </c>
      <c r="C10" s="25">
        <v>997000</v>
      </c>
      <c r="D10" s="24"/>
      <c r="E10" s="21">
        <f t="shared" si="1"/>
        <v>987000</v>
      </c>
      <c r="F10" s="25">
        <v>987000</v>
      </c>
      <c r="G10" s="25"/>
      <c r="H10" s="22">
        <f t="shared" si="2"/>
        <v>-10000</v>
      </c>
      <c r="I10" s="35">
        <f>(F10-C10)/C10</f>
        <v>-0.010030090270812437</v>
      </c>
    </row>
    <row r="11" spans="1:9" ht="24" customHeight="1">
      <c r="A11" s="27" t="s">
        <v>240</v>
      </c>
      <c r="B11" s="21">
        <f t="shared" si="0"/>
        <v>0</v>
      </c>
      <c r="C11" s="24"/>
      <c r="D11" s="24"/>
      <c r="E11" s="21">
        <f t="shared" si="1"/>
        <v>0</v>
      </c>
      <c r="F11" s="25"/>
      <c r="G11" s="25"/>
      <c r="H11" s="22">
        <f t="shared" si="2"/>
        <v>0</v>
      </c>
      <c r="I11" s="35"/>
    </row>
    <row r="12" spans="1:9" ht="37.5" customHeight="1">
      <c r="A12" s="28" t="s">
        <v>241</v>
      </c>
      <c r="B12" s="28"/>
      <c r="C12" s="28"/>
      <c r="D12" s="28"/>
      <c r="E12" s="28"/>
      <c r="F12" s="28"/>
      <c r="G12" s="28"/>
      <c r="H12" s="28"/>
      <c r="I12" s="28"/>
    </row>
    <row r="13" spans="1:9" ht="12.75" customHeight="1">
      <c r="A13" s="29"/>
      <c r="B13" s="29"/>
      <c r="C13" s="29"/>
      <c r="D13" s="29"/>
      <c r="E13" s="30"/>
      <c r="F13" s="31"/>
      <c r="G13" s="30"/>
      <c r="H13" s="32"/>
      <c r="I13" s="29"/>
    </row>
    <row r="14" spans="1:9" ht="12.75" customHeight="1">
      <c r="A14" s="29"/>
      <c r="B14" s="29"/>
      <c r="C14" s="29"/>
      <c r="D14" s="29"/>
      <c r="E14" s="30"/>
      <c r="F14" s="31"/>
      <c r="G14" s="30"/>
      <c r="H14" s="32"/>
      <c r="I14" s="29"/>
    </row>
    <row r="15" spans="1:9" ht="12.75" customHeight="1">
      <c r="A15" s="29"/>
      <c r="B15" s="29"/>
      <c r="C15" s="29"/>
      <c r="D15" s="29"/>
      <c r="E15" s="30"/>
      <c r="F15" s="31"/>
      <c r="G15" s="30"/>
      <c r="H15" s="32"/>
      <c r="I15" s="29"/>
    </row>
    <row r="16" ht="12.75" customHeight="1"/>
    <row r="17" spans="1:9" ht="12.75" customHeight="1">
      <c r="A17" s="29"/>
      <c r="B17" s="29"/>
      <c r="C17" s="29"/>
      <c r="D17" s="29"/>
      <c r="E17" s="30"/>
      <c r="F17" s="30"/>
      <c r="G17" s="31"/>
      <c r="H17" s="29"/>
      <c r="I17" s="29"/>
    </row>
    <row r="18" ht="12.75" customHeight="1"/>
    <row r="19" spans="1:9" ht="12.75" customHeight="1">
      <c r="A19" s="29"/>
      <c r="B19" s="29"/>
      <c r="C19" s="29"/>
      <c r="D19" s="29"/>
      <c r="E19" s="30"/>
      <c r="F19" s="30"/>
      <c r="G19" s="31"/>
      <c r="H19" s="29"/>
      <c r="I19" s="29"/>
    </row>
  </sheetData>
  <sheetProtection/>
  <mergeCells count="6">
    <mergeCell ref="A2:I2"/>
    <mergeCell ref="B4:D4"/>
    <mergeCell ref="E4:G4"/>
    <mergeCell ref="H4:I4"/>
    <mergeCell ref="A12:I12"/>
    <mergeCell ref="A4:A5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tabSelected="1" zoomScaleSheetLayoutView="100" workbookViewId="0" topLeftCell="A1">
      <selection activeCell="A6" sqref="A6"/>
    </sheetView>
  </sheetViews>
  <sheetFormatPr defaultColWidth="9.33203125" defaultRowHeight="11.25"/>
  <cols>
    <col min="1" max="1" width="92.5" style="0" customWidth="1"/>
  </cols>
  <sheetData>
    <row r="1" ht="31.5" customHeight="1">
      <c r="A1" s="170" t="s">
        <v>4</v>
      </c>
    </row>
    <row r="2" ht="31.5" customHeight="1">
      <c r="A2" s="171" t="s">
        <v>5</v>
      </c>
    </row>
    <row r="3" ht="31.5" customHeight="1">
      <c r="A3" s="171" t="s">
        <v>6</v>
      </c>
    </row>
    <row r="4" ht="31.5" customHeight="1">
      <c r="A4" s="171" t="s">
        <v>7</v>
      </c>
    </row>
    <row r="5" ht="31.5" customHeight="1">
      <c r="A5" s="171" t="s">
        <v>8</v>
      </c>
    </row>
    <row r="6" ht="31.5" customHeight="1">
      <c r="A6" s="171" t="s">
        <v>9</v>
      </c>
    </row>
    <row r="7" ht="31.5" customHeight="1">
      <c r="A7" s="171" t="s">
        <v>10</v>
      </c>
    </row>
    <row r="8" ht="31.5" customHeight="1">
      <c r="A8" s="171" t="s">
        <v>11</v>
      </c>
    </row>
    <row r="9" ht="31.5" customHeight="1">
      <c r="A9" s="171" t="s">
        <v>12</v>
      </c>
    </row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</sheetData>
  <sheetProtection/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workbookViewId="0" topLeftCell="C9">
      <selection activeCell="G7" sqref="G7:G14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8.33203125" style="0" customWidth="1"/>
    <col min="5" max="5" width="19" style="0" customWidth="1"/>
    <col min="6" max="6" width="22.5" style="0" customWidth="1"/>
    <col min="7" max="7" width="19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15" ht="16.5" customHeight="1">
      <c r="A1" s="94" t="s">
        <v>13</v>
      </c>
      <c r="B1" s="36"/>
      <c r="C1" s="37"/>
      <c r="D1" s="37"/>
      <c r="E1" s="37"/>
      <c r="F1" s="3"/>
      <c r="G1" s="33"/>
      <c r="H1" s="33"/>
      <c r="I1" s="3"/>
      <c r="J1" s="3"/>
      <c r="K1" s="3"/>
      <c r="L1" s="3"/>
      <c r="M1" s="3"/>
      <c r="N1" s="3"/>
      <c r="O1" s="3"/>
    </row>
    <row r="2" spans="1:15" ht="23.25" customHeight="1">
      <c r="A2" s="5" t="s">
        <v>14</v>
      </c>
      <c r="B2" s="5"/>
      <c r="C2" s="5"/>
      <c r="D2" s="5"/>
      <c r="E2" s="5"/>
      <c r="F2" s="5"/>
      <c r="G2" s="5"/>
      <c r="H2" s="5"/>
      <c r="I2" s="39"/>
      <c r="J2" s="39"/>
      <c r="K2" s="39"/>
      <c r="L2" s="39"/>
      <c r="M2" s="39"/>
      <c r="N2" s="39"/>
      <c r="O2" s="39"/>
    </row>
    <row r="3" spans="1:15" ht="14.25" customHeight="1">
      <c r="A3" s="143"/>
      <c r="B3" s="143"/>
      <c r="C3" s="143"/>
      <c r="D3" s="97"/>
      <c r="E3" s="97"/>
      <c r="F3" s="143"/>
      <c r="G3" s="143"/>
      <c r="H3" s="97" t="s">
        <v>15</v>
      </c>
      <c r="I3" s="43"/>
      <c r="J3" s="43"/>
      <c r="K3" s="43"/>
      <c r="L3" s="43"/>
      <c r="M3" s="43"/>
      <c r="N3" s="43"/>
      <c r="O3" s="43"/>
    </row>
    <row r="4" spans="1:15" ht="16.5" customHeight="1">
      <c r="A4" s="144" t="s">
        <v>16</v>
      </c>
      <c r="B4" s="144"/>
      <c r="C4" s="144" t="s">
        <v>17</v>
      </c>
      <c r="D4" s="144"/>
      <c r="E4" s="144"/>
      <c r="F4" s="144"/>
      <c r="G4" s="144"/>
      <c r="H4" s="144"/>
      <c r="I4" s="98"/>
      <c r="J4" s="98"/>
      <c r="K4" s="98"/>
      <c r="L4" s="98"/>
      <c r="M4" s="98"/>
      <c r="N4" s="98"/>
      <c r="O4" s="98"/>
    </row>
    <row r="5" spans="1:15" ht="32.25" customHeight="1">
      <c r="A5" s="144" t="s">
        <v>18</v>
      </c>
      <c r="B5" s="144" t="s">
        <v>19</v>
      </c>
      <c r="C5" s="144" t="s">
        <v>20</v>
      </c>
      <c r="D5" s="144" t="s">
        <v>21</v>
      </c>
      <c r="E5" s="144" t="s">
        <v>22</v>
      </c>
      <c r="F5" s="144" t="s">
        <v>23</v>
      </c>
      <c r="G5" s="144" t="s">
        <v>21</v>
      </c>
      <c r="H5" s="144" t="s">
        <v>22</v>
      </c>
      <c r="I5" s="98"/>
      <c r="J5" s="98"/>
      <c r="K5" s="98"/>
      <c r="L5" s="98"/>
      <c r="M5" s="98"/>
      <c r="N5" s="98"/>
      <c r="O5" s="98"/>
    </row>
    <row r="6" spans="1:15" ht="16.5" customHeight="1">
      <c r="A6" s="145" t="s">
        <v>24</v>
      </c>
      <c r="B6" s="146">
        <v>110000000</v>
      </c>
      <c r="C6" s="147" t="s">
        <v>25</v>
      </c>
      <c r="D6" s="102">
        <v>32412200</v>
      </c>
      <c r="E6" s="148">
        <v>0</v>
      </c>
      <c r="F6" s="149" t="s">
        <v>26</v>
      </c>
      <c r="G6" s="146">
        <f>G7+G8</f>
        <v>16337500</v>
      </c>
      <c r="H6" s="102">
        <f>SUM(H7:H8)</f>
        <v>0</v>
      </c>
      <c r="I6" s="105"/>
      <c r="J6" s="105"/>
      <c r="K6" s="105"/>
      <c r="L6" s="105"/>
      <c r="M6" s="105"/>
      <c r="N6" s="105"/>
      <c r="O6" s="105"/>
    </row>
    <row r="7" spans="1:15" ht="16.5" customHeight="1">
      <c r="A7" s="150" t="s">
        <v>27</v>
      </c>
      <c r="B7" s="110">
        <v>82000000</v>
      </c>
      <c r="C7" s="151" t="s">
        <v>28</v>
      </c>
      <c r="D7" s="108">
        <v>0</v>
      </c>
      <c r="E7" s="152">
        <v>0</v>
      </c>
      <c r="F7" s="153" t="s">
        <v>29</v>
      </c>
      <c r="G7" s="109">
        <v>10010100</v>
      </c>
      <c r="H7" s="154">
        <v>0</v>
      </c>
      <c r="I7" s="120"/>
      <c r="J7" s="120"/>
      <c r="K7" s="105"/>
      <c r="L7" s="105"/>
      <c r="M7" s="105"/>
      <c r="N7" s="105"/>
      <c r="O7" s="105"/>
    </row>
    <row r="8" spans="1:15" ht="16.5" customHeight="1">
      <c r="A8" s="155" t="s">
        <v>30</v>
      </c>
      <c r="B8" s="102">
        <v>0</v>
      </c>
      <c r="C8" s="153" t="s">
        <v>31</v>
      </c>
      <c r="D8" s="108">
        <v>0</v>
      </c>
      <c r="E8" s="152">
        <v>0</v>
      </c>
      <c r="F8" s="153" t="s">
        <v>32</v>
      </c>
      <c r="G8" s="102">
        <v>6327400</v>
      </c>
      <c r="H8" s="148">
        <v>0</v>
      </c>
      <c r="I8" s="120"/>
      <c r="J8" s="120"/>
      <c r="K8" s="105"/>
      <c r="L8" s="105"/>
      <c r="M8" s="105"/>
      <c r="N8" s="105"/>
      <c r="O8" s="105"/>
    </row>
    <row r="9" spans="1:15" ht="17.25" customHeight="1">
      <c r="A9" s="156" t="s">
        <v>33</v>
      </c>
      <c r="B9" s="110">
        <v>0</v>
      </c>
      <c r="C9" s="153" t="s">
        <v>34</v>
      </c>
      <c r="D9" s="108">
        <v>0</v>
      </c>
      <c r="E9" s="152">
        <v>0</v>
      </c>
      <c r="F9" s="153" t="s">
        <v>35</v>
      </c>
      <c r="G9" s="110">
        <v>59292500</v>
      </c>
      <c r="H9" s="154">
        <v>0</v>
      </c>
      <c r="I9" s="120"/>
      <c r="J9" s="120"/>
      <c r="K9" s="105"/>
      <c r="L9" s="105"/>
      <c r="M9" s="105"/>
      <c r="N9" s="105"/>
      <c r="O9" s="105"/>
    </row>
    <row r="10" spans="1:15" ht="16.5" customHeight="1">
      <c r="A10" s="150" t="s">
        <v>36</v>
      </c>
      <c r="B10" s="157"/>
      <c r="C10" s="158" t="s">
        <v>37</v>
      </c>
      <c r="D10" s="108"/>
      <c r="E10" s="152">
        <v>0</v>
      </c>
      <c r="F10" s="103" t="s">
        <v>38</v>
      </c>
      <c r="G10" s="112"/>
      <c r="H10" s="157"/>
      <c r="I10" s="120"/>
      <c r="J10" s="105"/>
      <c r="K10" s="105"/>
      <c r="L10" s="105"/>
      <c r="M10" s="105"/>
      <c r="N10" s="105"/>
      <c r="O10" s="105"/>
    </row>
    <row r="11" spans="1:15" ht="16.5" customHeight="1">
      <c r="A11" s="155" t="s">
        <v>39</v>
      </c>
      <c r="B11" s="108">
        <f>B12+B13</f>
        <v>0</v>
      </c>
      <c r="C11" s="158" t="s">
        <v>40</v>
      </c>
      <c r="D11" s="108">
        <v>1440000</v>
      </c>
      <c r="E11" s="152">
        <v>0</v>
      </c>
      <c r="F11" s="103" t="s">
        <v>41</v>
      </c>
      <c r="G11" s="111">
        <v>28000000</v>
      </c>
      <c r="H11" s="110"/>
      <c r="I11" s="105"/>
      <c r="J11" s="120"/>
      <c r="K11" s="105"/>
      <c r="L11" s="105"/>
      <c r="M11" s="105"/>
      <c r="N11" s="105"/>
      <c r="O11" s="105"/>
    </row>
    <row r="12" spans="1:15" ht="16.5" customHeight="1">
      <c r="A12" s="155" t="s">
        <v>42</v>
      </c>
      <c r="B12" s="110">
        <v>0</v>
      </c>
      <c r="C12" s="153" t="s">
        <v>43</v>
      </c>
      <c r="D12" s="108">
        <v>0</v>
      </c>
      <c r="E12" s="152">
        <v>0</v>
      </c>
      <c r="F12" s="103" t="s">
        <v>44</v>
      </c>
      <c r="G12" s="93"/>
      <c r="H12" s="110"/>
      <c r="I12" s="105"/>
      <c r="J12" s="105"/>
      <c r="K12" s="105"/>
      <c r="L12" s="120"/>
      <c r="M12" s="105"/>
      <c r="N12" s="105"/>
      <c r="O12" s="105"/>
    </row>
    <row r="13" spans="1:15" ht="16.5" customHeight="1">
      <c r="A13" s="155" t="s">
        <v>36</v>
      </c>
      <c r="B13" s="157"/>
      <c r="C13" s="158" t="s">
        <v>45</v>
      </c>
      <c r="D13" s="108">
        <v>262000</v>
      </c>
      <c r="E13" s="152">
        <v>0</v>
      </c>
      <c r="F13" s="115" t="s">
        <v>46</v>
      </c>
      <c r="G13" s="116">
        <v>820000</v>
      </c>
      <c r="H13" s="159"/>
      <c r="I13" s="105"/>
      <c r="J13" s="105"/>
      <c r="K13" s="105"/>
      <c r="L13" s="105"/>
      <c r="M13" s="105"/>
      <c r="N13" s="105"/>
      <c r="O13" s="105"/>
    </row>
    <row r="14" spans="1:15" ht="16.5" customHeight="1">
      <c r="A14" s="155"/>
      <c r="B14" s="160"/>
      <c r="C14" s="158" t="s">
        <v>47</v>
      </c>
      <c r="D14" s="108"/>
      <c r="E14" s="152">
        <v>0</v>
      </c>
      <c r="F14" s="115" t="s">
        <v>48</v>
      </c>
      <c r="G14" s="117">
        <v>5550000</v>
      </c>
      <c r="H14" s="159"/>
      <c r="I14" s="105"/>
      <c r="J14" s="105"/>
      <c r="K14" s="105"/>
      <c r="L14" s="105"/>
      <c r="M14" s="105"/>
      <c r="N14" s="105"/>
      <c r="O14" s="105"/>
    </row>
    <row r="15" spans="1:15" ht="16.5" customHeight="1">
      <c r="A15" s="155"/>
      <c r="B15" s="160"/>
      <c r="C15" s="158" t="s">
        <v>49</v>
      </c>
      <c r="D15" s="108">
        <v>9824900</v>
      </c>
      <c r="E15" s="152">
        <v>0</v>
      </c>
      <c r="F15" s="161"/>
      <c r="G15" s="159"/>
      <c r="H15" s="159"/>
      <c r="I15" s="105"/>
      <c r="J15" s="105"/>
      <c r="K15" s="105"/>
      <c r="L15" s="105"/>
      <c r="M15" s="105"/>
      <c r="N15" s="105"/>
      <c r="O15" s="105"/>
    </row>
    <row r="16" spans="1:15" ht="16.5" customHeight="1">
      <c r="A16" s="155"/>
      <c r="B16" s="110"/>
      <c r="C16" s="158" t="s">
        <v>50</v>
      </c>
      <c r="D16" s="108">
        <v>28692200</v>
      </c>
      <c r="E16" s="152">
        <v>0</v>
      </c>
      <c r="F16" s="161"/>
      <c r="G16" s="159"/>
      <c r="H16" s="159"/>
      <c r="I16" s="105"/>
      <c r="J16" s="105"/>
      <c r="K16" s="105"/>
      <c r="L16" s="105"/>
      <c r="M16" s="105"/>
      <c r="N16" s="105"/>
      <c r="O16" s="105"/>
    </row>
    <row r="17" spans="1:15" ht="16.5" customHeight="1">
      <c r="A17" s="155"/>
      <c r="B17" s="160"/>
      <c r="C17" s="158" t="s">
        <v>51</v>
      </c>
      <c r="D17" s="108">
        <v>0</v>
      </c>
      <c r="E17" s="152">
        <v>0</v>
      </c>
      <c r="F17" s="161"/>
      <c r="G17" s="159"/>
      <c r="H17" s="159"/>
      <c r="I17" s="105"/>
      <c r="J17" s="105"/>
      <c r="K17" s="105"/>
      <c r="L17" s="105"/>
      <c r="M17" s="105"/>
      <c r="N17" s="105"/>
      <c r="O17" s="105"/>
    </row>
    <row r="18" spans="1:15" ht="16.5" customHeight="1">
      <c r="A18" s="150"/>
      <c r="B18" s="160"/>
      <c r="C18" s="158" t="s">
        <v>52</v>
      </c>
      <c r="D18" s="108">
        <v>1680700</v>
      </c>
      <c r="E18" s="152">
        <v>0</v>
      </c>
      <c r="F18" s="161"/>
      <c r="G18" s="159"/>
      <c r="H18" s="159"/>
      <c r="I18" s="120"/>
      <c r="J18" s="120"/>
      <c r="K18" s="105"/>
      <c r="L18" s="105"/>
      <c r="M18" s="105"/>
      <c r="N18" s="105"/>
      <c r="O18" s="105"/>
    </row>
    <row r="19" spans="1:15" ht="16.5" customHeight="1">
      <c r="A19" s="155"/>
      <c r="B19" s="160"/>
      <c r="C19" s="158" t="s">
        <v>53</v>
      </c>
      <c r="D19" s="108">
        <v>1318000</v>
      </c>
      <c r="E19" s="152">
        <v>0</v>
      </c>
      <c r="F19" s="161"/>
      <c r="G19" s="159"/>
      <c r="H19" s="159"/>
      <c r="I19" s="120"/>
      <c r="J19" s="105"/>
      <c r="K19" s="120"/>
      <c r="L19" s="105"/>
      <c r="M19" s="105"/>
      <c r="N19" s="105"/>
      <c r="O19" s="105"/>
    </row>
    <row r="20" spans="1:15" ht="16.5" customHeight="1">
      <c r="A20" s="155"/>
      <c r="B20" s="162"/>
      <c r="C20" s="158" t="s">
        <v>54</v>
      </c>
      <c r="D20" s="108">
        <v>0</v>
      </c>
      <c r="E20" s="152">
        <v>0</v>
      </c>
      <c r="F20" s="161"/>
      <c r="G20" s="159"/>
      <c r="H20" s="159"/>
      <c r="I20" s="120"/>
      <c r="J20" s="105"/>
      <c r="K20" s="105"/>
      <c r="L20" s="105"/>
      <c r="M20" s="105"/>
      <c r="N20" s="105"/>
      <c r="O20" s="105"/>
    </row>
    <row r="21" spans="1:15" ht="16.5" customHeight="1">
      <c r="A21" s="156"/>
      <c r="B21" s="162"/>
      <c r="C21" s="158" t="s">
        <v>55</v>
      </c>
      <c r="D21" s="108">
        <v>0</v>
      </c>
      <c r="E21" s="152">
        <v>0</v>
      </c>
      <c r="F21" s="161"/>
      <c r="G21" s="159"/>
      <c r="H21" s="159"/>
      <c r="I21" s="120"/>
      <c r="J21" s="120"/>
      <c r="K21" s="120"/>
      <c r="L21" s="105"/>
      <c r="M21" s="105"/>
      <c r="N21" s="105"/>
      <c r="O21" s="105"/>
    </row>
    <row r="22" spans="1:15" ht="16.5" customHeight="1">
      <c r="A22" s="163"/>
      <c r="B22" s="159"/>
      <c r="C22" s="158" t="s">
        <v>56</v>
      </c>
      <c r="D22" s="108">
        <v>0</v>
      </c>
      <c r="E22" s="152">
        <v>0</v>
      </c>
      <c r="F22" s="161"/>
      <c r="G22" s="159"/>
      <c r="H22" s="159"/>
      <c r="I22" s="120"/>
      <c r="J22" s="105"/>
      <c r="K22" s="120"/>
      <c r="L22" s="105"/>
      <c r="M22" s="105"/>
      <c r="N22" s="105"/>
      <c r="O22" s="105"/>
    </row>
    <row r="23" spans="1:15" ht="16.5" customHeight="1">
      <c r="A23" s="155"/>
      <c r="B23" s="159"/>
      <c r="C23" s="158" t="s">
        <v>57</v>
      </c>
      <c r="D23" s="108">
        <v>0</v>
      </c>
      <c r="E23" s="152">
        <v>0</v>
      </c>
      <c r="F23" s="161"/>
      <c r="G23" s="159"/>
      <c r="H23" s="159"/>
      <c r="I23" s="120"/>
      <c r="J23" s="120"/>
      <c r="K23" s="105"/>
      <c r="L23" s="105"/>
      <c r="M23" s="105"/>
      <c r="N23" s="105"/>
      <c r="O23" s="105"/>
    </row>
    <row r="24" spans="1:15" ht="16.5" customHeight="1">
      <c r="A24" s="150"/>
      <c r="B24" s="159"/>
      <c r="C24" s="158" t="s">
        <v>58</v>
      </c>
      <c r="D24" s="108"/>
      <c r="E24" s="152">
        <v>0</v>
      </c>
      <c r="F24" s="161"/>
      <c r="G24" s="159"/>
      <c r="H24" s="159"/>
      <c r="I24" s="120"/>
      <c r="J24" s="105"/>
      <c r="K24" s="105"/>
      <c r="L24" s="105"/>
      <c r="M24" s="105"/>
      <c r="N24" s="105"/>
      <c r="O24" s="105"/>
    </row>
    <row r="25" spans="1:15" ht="16.5" customHeight="1">
      <c r="A25" s="150"/>
      <c r="B25" s="159"/>
      <c r="C25" s="158" t="s">
        <v>59</v>
      </c>
      <c r="D25" s="108">
        <v>0</v>
      </c>
      <c r="E25" s="152">
        <v>0</v>
      </c>
      <c r="F25" s="161"/>
      <c r="G25" s="159"/>
      <c r="H25" s="159"/>
      <c r="I25" s="120"/>
      <c r="J25" s="120"/>
      <c r="K25" s="105"/>
      <c r="L25" s="105"/>
      <c r="M25" s="105"/>
      <c r="N25" s="105"/>
      <c r="O25" s="105"/>
    </row>
    <row r="26" spans="1:15" ht="16.5" customHeight="1">
      <c r="A26" s="155"/>
      <c r="B26" s="162"/>
      <c r="C26" s="158" t="s">
        <v>60</v>
      </c>
      <c r="D26" s="108">
        <v>820000</v>
      </c>
      <c r="E26" s="152">
        <v>0</v>
      </c>
      <c r="F26" s="161"/>
      <c r="G26" s="159"/>
      <c r="H26" s="159"/>
      <c r="I26" s="120"/>
      <c r="J26" s="120"/>
      <c r="K26" s="120"/>
      <c r="L26" s="105"/>
      <c r="M26" s="120"/>
      <c r="N26" s="105"/>
      <c r="O26" s="120"/>
    </row>
    <row r="27" spans="1:15" ht="16.5" customHeight="1">
      <c r="A27" s="155"/>
      <c r="B27" s="162"/>
      <c r="C27" s="158" t="s">
        <v>61</v>
      </c>
      <c r="D27" s="108">
        <v>5550000</v>
      </c>
      <c r="E27" s="152">
        <v>0</v>
      </c>
      <c r="F27" s="161"/>
      <c r="G27" s="159"/>
      <c r="H27" s="159"/>
      <c r="I27" s="120"/>
      <c r="J27" s="120"/>
      <c r="K27" s="120"/>
      <c r="L27" s="105"/>
      <c r="M27" s="105"/>
      <c r="N27" s="105"/>
      <c r="O27" s="105"/>
    </row>
    <row r="28" spans="1:15" ht="16.5" customHeight="1">
      <c r="A28" s="163" t="s">
        <v>62</v>
      </c>
      <c r="B28" s="164">
        <f>SUM(B11,B6)</f>
        <v>110000000</v>
      </c>
      <c r="C28" s="165" t="s">
        <v>63</v>
      </c>
      <c r="D28" s="108">
        <v>28000000</v>
      </c>
      <c r="E28" s="152">
        <v>0</v>
      </c>
      <c r="F28" s="161"/>
      <c r="G28" s="159"/>
      <c r="H28" s="159"/>
      <c r="I28" s="120"/>
      <c r="J28" s="105"/>
      <c r="K28" s="105"/>
      <c r="L28" s="105"/>
      <c r="M28" s="105"/>
      <c r="N28" s="105"/>
      <c r="O28" s="105"/>
    </row>
    <row r="29" spans="1:15" ht="16.5" customHeight="1">
      <c r="A29" s="155" t="s">
        <v>64</v>
      </c>
      <c r="B29" s="110">
        <v>2435200</v>
      </c>
      <c r="C29" s="158" t="s">
        <v>65</v>
      </c>
      <c r="D29" s="108">
        <v>0</v>
      </c>
      <c r="E29" s="152">
        <v>0</v>
      </c>
      <c r="F29" s="166"/>
      <c r="G29" s="159"/>
      <c r="H29" s="110"/>
      <c r="I29" s="120"/>
      <c r="J29" s="120"/>
      <c r="K29" s="105"/>
      <c r="L29" s="105"/>
      <c r="M29" s="105"/>
      <c r="N29" s="105"/>
      <c r="O29" s="105"/>
    </row>
    <row r="30" spans="1:15" ht="16.5" customHeight="1">
      <c r="A30" s="150"/>
      <c r="B30" s="157"/>
      <c r="C30" s="153" t="s">
        <v>66</v>
      </c>
      <c r="D30" s="110">
        <v>0</v>
      </c>
      <c r="E30" s="154">
        <v>0</v>
      </c>
      <c r="F30" s="166" t="s">
        <v>67</v>
      </c>
      <c r="G30" s="159">
        <f>G9+G6+G10+G11+G12+G13+G14</f>
        <v>110000000</v>
      </c>
      <c r="H30" s="162">
        <f>H9+H6</f>
        <v>0</v>
      </c>
      <c r="I30" s="105"/>
      <c r="J30" s="105"/>
      <c r="K30" s="105"/>
      <c r="L30" s="105"/>
      <c r="M30" s="105"/>
      <c r="N30" s="105"/>
      <c r="O30" s="105"/>
    </row>
    <row r="31" spans="1:15" ht="16.5" customHeight="1">
      <c r="A31" s="150"/>
      <c r="B31" s="167"/>
      <c r="C31" s="163" t="s">
        <v>67</v>
      </c>
      <c r="D31" s="168">
        <f>D6+D7+D8+D9+D10+D11+D12+D13+D14+D15+D16+D17+D18+D19+D20+D21+D22+D23+D24+D25+D26+D27+D28+D29+D30</f>
        <v>110000000</v>
      </c>
      <c r="E31" s="168">
        <f>E30+E29+E28+E27+E26+E25+E24+E23+E22+E21+E20+E19+E18+E17+E16+E15+E14+E13+E12+E11+E10+E9+E8+E7+E6</f>
        <v>0</v>
      </c>
      <c r="F31" s="155" t="s">
        <v>68</v>
      </c>
      <c r="G31" s="159">
        <f>D32</f>
        <v>2435200</v>
      </c>
      <c r="H31" s="162">
        <f>E32</f>
        <v>0</v>
      </c>
      <c r="I31" s="105"/>
      <c r="J31" s="105"/>
      <c r="K31" s="105"/>
      <c r="L31" s="105"/>
      <c r="M31" s="105"/>
      <c r="N31" s="105"/>
      <c r="O31" s="105"/>
    </row>
    <row r="32" spans="1:15" ht="16.5" customHeight="1">
      <c r="A32" s="150"/>
      <c r="B32" s="167"/>
      <c r="C32" s="155" t="s">
        <v>68</v>
      </c>
      <c r="D32" s="159">
        <v>2435200</v>
      </c>
      <c r="E32" s="159">
        <f>B12-E31</f>
        <v>0</v>
      </c>
      <c r="F32" s="155"/>
      <c r="G32" s="159"/>
      <c r="H32" s="162"/>
      <c r="I32" s="105"/>
      <c r="J32" s="105"/>
      <c r="K32" s="105"/>
      <c r="L32" s="105"/>
      <c r="M32" s="105"/>
      <c r="N32" s="105"/>
      <c r="O32" s="105"/>
    </row>
    <row r="33" spans="1:15" ht="16.5" customHeight="1">
      <c r="A33" s="169" t="s">
        <v>69</v>
      </c>
      <c r="B33" s="167">
        <f>B28+B29</f>
        <v>112435200</v>
      </c>
      <c r="C33" s="163" t="s">
        <v>70</v>
      </c>
      <c r="D33" s="110">
        <f>D31+D32</f>
        <v>112435200</v>
      </c>
      <c r="E33" s="110">
        <f>E31+E32</f>
        <v>0</v>
      </c>
      <c r="F33" s="163" t="s">
        <v>70</v>
      </c>
      <c r="G33" s="159">
        <f>G30+G31</f>
        <v>112435200</v>
      </c>
      <c r="H33" s="160">
        <f>H30+H31</f>
        <v>0</v>
      </c>
      <c r="I33" s="105"/>
      <c r="J33" s="105"/>
      <c r="K33" s="105"/>
      <c r="L33" s="105"/>
      <c r="M33" s="105"/>
      <c r="N33" s="105"/>
      <c r="O33" s="105"/>
    </row>
    <row r="34" spans="1:15" ht="15.75" customHeight="1">
      <c r="A34" s="43"/>
      <c r="B34" s="41"/>
      <c r="C34" s="41"/>
      <c r="D34" s="41"/>
      <c r="E34" s="41"/>
      <c r="F34" s="41"/>
      <c r="G34" s="41"/>
      <c r="H34" s="43"/>
      <c r="I34" s="43"/>
      <c r="J34" s="43"/>
      <c r="K34" s="43"/>
      <c r="L34" s="43"/>
      <c r="M34" s="43"/>
      <c r="N34" s="43"/>
      <c r="O34" s="43"/>
    </row>
    <row r="35" spans="1:15" ht="15.75" customHeight="1">
      <c r="A35" s="43"/>
      <c r="B35" s="41"/>
      <c r="C35" s="41"/>
      <c r="D35" s="41"/>
      <c r="E35" s="41"/>
      <c r="F35" s="41"/>
      <c r="G35" s="41"/>
      <c r="H35" s="43"/>
      <c r="I35" s="43"/>
      <c r="J35" s="43"/>
      <c r="K35" s="43"/>
      <c r="L35" s="43"/>
      <c r="M35" s="43"/>
      <c r="N35" s="43"/>
      <c r="O35" s="43"/>
    </row>
    <row r="36" spans="1:15" ht="15.75" customHeight="1">
      <c r="A36" s="43"/>
      <c r="B36" s="41"/>
      <c r="C36" s="41"/>
      <c r="D36" s="43"/>
      <c r="E36" s="43"/>
      <c r="F36" s="41"/>
      <c r="G36" s="41"/>
      <c r="H36" s="43"/>
      <c r="I36" s="43"/>
      <c r="J36" s="43"/>
      <c r="K36" s="43"/>
      <c r="L36" s="43"/>
      <c r="M36" s="43"/>
      <c r="N36" s="43"/>
      <c r="O36" s="43"/>
    </row>
    <row r="37" spans="1:15" ht="12.75" customHeight="1">
      <c r="A37" s="43"/>
      <c r="B37" s="41"/>
      <c r="C37" s="41"/>
      <c r="D37" s="41"/>
      <c r="E37" s="41"/>
      <c r="F37" s="43"/>
      <c r="G37" s="43"/>
      <c r="H37" s="41"/>
      <c r="I37" s="43"/>
      <c r="J37" s="43"/>
      <c r="K37" s="43"/>
      <c r="L37" s="43"/>
      <c r="M37" s="43"/>
      <c r="N37" s="43"/>
      <c r="O37" s="43"/>
    </row>
    <row r="38" spans="1:15" ht="12.75" customHeight="1">
      <c r="A38" s="43"/>
      <c r="B38" s="41"/>
      <c r="C38" s="41"/>
      <c r="D38" s="41"/>
      <c r="E38" s="41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ht="12.75" customHeight="1">
      <c r="A39" s="43"/>
      <c r="B39" s="43"/>
      <c r="C39" s="41"/>
      <c r="D39" s="41"/>
      <c r="E39" s="41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.75" customHeight="1">
      <c r="A40" s="43"/>
      <c r="B40" s="43"/>
      <c r="C40" s="41"/>
      <c r="D40" s="41"/>
      <c r="E40" s="41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.75" customHeight="1">
      <c r="A41" s="43"/>
      <c r="B41" s="43"/>
      <c r="C41" s="41"/>
      <c r="D41" s="41"/>
      <c r="E41" s="41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.75" customHeight="1">
      <c r="A42" s="43"/>
      <c r="B42" s="43"/>
      <c r="C42" s="41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.75" customHeight="1">
      <c r="A43" s="43"/>
      <c r="B43" s="43"/>
      <c r="C43" s="41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12.75" customHeight="1">
      <c r="A44" s="43"/>
      <c r="B44" s="43"/>
      <c r="C44" s="41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ht="12.75" customHeight="1">
      <c r="A45" s="43"/>
      <c r="B45" s="43"/>
      <c r="C45" s="41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</sheetData>
  <sheetProtection/>
  <mergeCells count="4">
    <mergeCell ref="G1:H1"/>
    <mergeCell ref="A2:H2"/>
    <mergeCell ref="A4:B4"/>
    <mergeCell ref="C4:H4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showZeros="0" workbookViewId="0" topLeftCell="A65">
      <selection activeCell="A7" sqref="A7:G68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57" customWidth="1"/>
    <col min="6" max="6" width="20.5" style="57" customWidth="1"/>
    <col min="7" max="7" width="20.83203125" style="0" customWidth="1"/>
    <col min="8" max="8" width="23.5" style="0" customWidth="1"/>
  </cols>
  <sheetData>
    <row r="1" spans="1:8" ht="19.5" customHeight="1">
      <c r="A1" s="94" t="s">
        <v>71</v>
      </c>
      <c r="B1" s="4"/>
      <c r="C1" s="4"/>
      <c r="D1" s="36"/>
      <c r="E1" s="58"/>
      <c r="F1" s="58"/>
      <c r="G1" s="33"/>
      <c r="H1" s="3"/>
    </row>
    <row r="2" spans="1:8" ht="22.5" customHeight="1">
      <c r="A2" s="38" t="s">
        <v>72</v>
      </c>
      <c r="B2" s="38"/>
      <c r="C2" s="38"/>
      <c r="D2" s="38"/>
      <c r="E2" s="59"/>
      <c r="F2" s="59"/>
      <c r="G2" s="38"/>
      <c r="H2" s="39"/>
    </row>
    <row r="3" spans="1:8" ht="16.5" customHeight="1">
      <c r="A3" s="6"/>
      <c r="B3" s="6"/>
      <c r="C3" s="6"/>
      <c r="D3" s="40"/>
      <c r="E3" s="60"/>
      <c r="F3" s="60"/>
      <c r="G3" s="79" t="s">
        <v>15</v>
      </c>
      <c r="H3" s="43"/>
    </row>
    <row r="4" spans="1:8" ht="22.5" customHeight="1">
      <c r="A4" s="44" t="s">
        <v>73</v>
      </c>
      <c r="B4" s="44"/>
      <c r="C4" s="44"/>
      <c r="D4" s="44"/>
      <c r="E4" s="63" t="s">
        <v>74</v>
      </c>
      <c r="F4" s="63" t="s">
        <v>75</v>
      </c>
      <c r="G4" s="44" t="s">
        <v>76</v>
      </c>
      <c r="H4" s="45"/>
    </row>
    <row r="5" spans="1:8" ht="17.25" customHeight="1">
      <c r="A5" s="44" t="s">
        <v>77</v>
      </c>
      <c r="B5" s="44"/>
      <c r="C5" s="44"/>
      <c r="D5" s="44" t="s">
        <v>78</v>
      </c>
      <c r="E5" s="63"/>
      <c r="F5" s="63"/>
      <c r="G5" s="44"/>
      <c r="H5" s="45"/>
    </row>
    <row r="6" spans="1:8" ht="22.5" customHeight="1">
      <c r="A6" s="10" t="s">
        <v>79</v>
      </c>
      <c r="B6" s="10" t="s">
        <v>80</v>
      </c>
      <c r="C6" s="10" t="s">
        <v>81</v>
      </c>
      <c r="D6" s="44"/>
      <c r="E6" s="63"/>
      <c r="F6" s="63"/>
      <c r="G6" s="44"/>
      <c r="H6" s="45"/>
    </row>
    <row r="7" spans="1:8" ht="16.5" customHeight="1">
      <c r="A7" s="65">
        <v>201</v>
      </c>
      <c r="B7" s="66"/>
      <c r="C7" s="66"/>
      <c r="D7" s="67" t="s">
        <v>82</v>
      </c>
      <c r="E7" s="68">
        <f>F7+G7</f>
        <v>32412200</v>
      </c>
      <c r="F7" s="68">
        <f>F8+F13+F17+F20+F22+F28+F30+F25</f>
        <v>15554200</v>
      </c>
      <c r="G7" s="68">
        <f>G8+G13+G17+G20+G22+G28+G30+G25+G32</f>
        <v>16858000</v>
      </c>
      <c r="H7" s="48"/>
    </row>
    <row r="8" spans="1:7" ht="21.75" customHeight="1">
      <c r="A8" s="65">
        <v>201</v>
      </c>
      <c r="B8" s="66" t="s">
        <v>83</v>
      </c>
      <c r="C8" s="66"/>
      <c r="D8" s="70" t="s">
        <v>84</v>
      </c>
      <c r="E8" s="68">
        <f>F8+G8</f>
        <v>11506800</v>
      </c>
      <c r="F8" s="68">
        <f>F9+F10+F11</f>
        <v>3939600</v>
      </c>
      <c r="G8" s="68">
        <f>G9+G10+G11+G12</f>
        <v>7567200</v>
      </c>
    </row>
    <row r="9" spans="1:7" ht="21.75" customHeight="1">
      <c r="A9" s="65">
        <v>201</v>
      </c>
      <c r="B9" s="66" t="s">
        <v>83</v>
      </c>
      <c r="C9" s="66" t="s">
        <v>85</v>
      </c>
      <c r="D9" s="70" t="s">
        <v>86</v>
      </c>
      <c r="E9" s="68">
        <f>F9+G9</f>
        <v>2750700</v>
      </c>
      <c r="F9" s="68">
        <v>2750700</v>
      </c>
      <c r="G9" s="68">
        <v>0</v>
      </c>
    </row>
    <row r="10" spans="1:7" ht="21.75" customHeight="1">
      <c r="A10" s="65">
        <v>201</v>
      </c>
      <c r="B10" s="66" t="s">
        <v>83</v>
      </c>
      <c r="C10" s="66" t="s">
        <v>87</v>
      </c>
      <c r="D10" s="70" t="s">
        <v>88</v>
      </c>
      <c r="E10" s="68">
        <f>F10+G10</f>
        <v>7382200</v>
      </c>
      <c r="F10" s="71">
        <v>0</v>
      </c>
      <c r="G10" s="71">
        <v>7382200</v>
      </c>
    </row>
    <row r="11" spans="1:7" ht="21.75" customHeight="1">
      <c r="A11" s="65">
        <v>201</v>
      </c>
      <c r="B11" s="66" t="s">
        <v>83</v>
      </c>
      <c r="C11" s="66" t="s">
        <v>83</v>
      </c>
      <c r="D11" s="70" t="s">
        <v>89</v>
      </c>
      <c r="E11" s="68">
        <f>F11+G11</f>
        <v>1188900</v>
      </c>
      <c r="F11" s="71">
        <v>1188900</v>
      </c>
      <c r="G11" s="71">
        <v>0</v>
      </c>
    </row>
    <row r="12" spans="1:7" ht="21.75" customHeight="1">
      <c r="A12" s="65">
        <v>201</v>
      </c>
      <c r="B12" s="66" t="s">
        <v>83</v>
      </c>
      <c r="C12" s="66" t="s">
        <v>90</v>
      </c>
      <c r="D12" s="70" t="s">
        <v>91</v>
      </c>
      <c r="E12" s="68">
        <f>F12+G12</f>
        <v>185000</v>
      </c>
      <c r="F12" s="71">
        <v>0</v>
      </c>
      <c r="G12" s="71">
        <v>185000</v>
      </c>
    </row>
    <row r="13" spans="1:7" ht="21.75" customHeight="1">
      <c r="A13" s="65">
        <v>201</v>
      </c>
      <c r="B13" s="66" t="s">
        <v>92</v>
      </c>
      <c r="C13" s="66"/>
      <c r="D13" s="70" t="s">
        <v>93</v>
      </c>
      <c r="E13" s="68">
        <f>F13+G13</f>
        <v>2900200</v>
      </c>
      <c r="F13" s="71">
        <f>F14+F15+F16</f>
        <v>489800</v>
      </c>
      <c r="G13" s="71">
        <f>G14+G15+G16</f>
        <v>2410400</v>
      </c>
    </row>
    <row r="14" spans="1:7" ht="21.75" customHeight="1">
      <c r="A14" s="65">
        <v>201</v>
      </c>
      <c r="B14" s="66" t="s">
        <v>92</v>
      </c>
      <c r="C14" s="66" t="s">
        <v>85</v>
      </c>
      <c r="D14" s="70" t="s">
        <v>86</v>
      </c>
      <c r="E14" s="68">
        <f>F14+G14</f>
        <v>154000</v>
      </c>
      <c r="F14" s="71">
        <v>154000</v>
      </c>
      <c r="G14" s="71">
        <v>0</v>
      </c>
    </row>
    <row r="15" spans="1:7" ht="21.75" customHeight="1">
      <c r="A15" s="65">
        <v>201</v>
      </c>
      <c r="B15" s="66" t="s">
        <v>92</v>
      </c>
      <c r="C15" s="66" t="s">
        <v>94</v>
      </c>
      <c r="D15" s="70" t="s">
        <v>88</v>
      </c>
      <c r="E15" s="68">
        <f>F15+G15</f>
        <v>1360000</v>
      </c>
      <c r="F15" s="71">
        <v>0</v>
      </c>
      <c r="G15" s="71">
        <v>1360000</v>
      </c>
    </row>
    <row r="16" spans="1:7" ht="21.75" customHeight="1">
      <c r="A16" s="65">
        <v>201</v>
      </c>
      <c r="B16" s="66" t="s">
        <v>92</v>
      </c>
      <c r="C16" s="66" t="s">
        <v>95</v>
      </c>
      <c r="D16" s="70" t="s">
        <v>96</v>
      </c>
      <c r="E16" s="68">
        <f>F16+G16</f>
        <v>1386200</v>
      </c>
      <c r="F16" s="71">
        <v>335800</v>
      </c>
      <c r="G16" s="71">
        <v>1050400</v>
      </c>
    </row>
    <row r="17" spans="1:7" ht="21.75" customHeight="1">
      <c r="A17" s="65">
        <v>201</v>
      </c>
      <c r="B17" s="66" t="s">
        <v>97</v>
      </c>
      <c r="C17" s="66"/>
      <c r="D17" s="70" t="s">
        <v>98</v>
      </c>
      <c r="E17" s="68">
        <f>F17+G17</f>
        <v>11561000</v>
      </c>
      <c r="F17" s="71">
        <f>F18+F19</f>
        <v>10124100</v>
      </c>
      <c r="G17" s="71">
        <f>G18+G19</f>
        <v>1436900</v>
      </c>
    </row>
    <row r="18" spans="1:7" ht="21.75" customHeight="1">
      <c r="A18" s="65">
        <v>201</v>
      </c>
      <c r="B18" s="66" t="s">
        <v>97</v>
      </c>
      <c r="C18" s="66" t="s">
        <v>85</v>
      </c>
      <c r="D18" s="70" t="s">
        <v>86</v>
      </c>
      <c r="E18" s="68">
        <f>F18+G18</f>
        <v>10124100</v>
      </c>
      <c r="F18" s="71">
        <v>10124100</v>
      </c>
      <c r="G18" s="71">
        <v>0</v>
      </c>
    </row>
    <row r="19" spans="1:7" ht="21.75" customHeight="1">
      <c r="A19" s="65">
        <v>201</v>
      </c>
      <c r="B19" s="66" t="s">
        <v>97</v>
      </c>
      <c r="C19" s="66" t="s">
        <v>99</v>
      </c>
      <c r="D19" s="70" t="s">
        <v>100</v>
      </c>
      <c r="E19" s="68">
        <f>F19+G19</f>
        <v>1436900</v>
      </c>
      <c r="F19" s="71">
        <v>0</v>
      </c>
      <c r="G19" s="71">
        <v>1436900</v>
      </c>
    </row>
    <row r="20" spans="1:7" ht="21.75" customHeight="1">
      <c r="A20" s="65">
        <v>201</v>
      </c>
      <c r="B20" s="66" t="s">
        <v>101</v>
      </c>
      <c r="C20" s="66"/>
      <c r="D20" s="70" t="s">
        <v>102</v>
      </c>
      <c r="E20" s="68">
        <f>F20+G20</f>
        <v>3000000</v>
      </c>
      <c r="F20" s="71">
        <f>F21</f>
        <v>0</v>
      </c>
      <c r="G20" s="71">
        <f>G21</f>
        <v>3000000</v>
      </c>
    </row>
    <row r="21" spans="1:7" ht="21.75" customHeight="1">
      <c r="A21" s="65">
        <v>201</v>
      </c>
      <c r="B21" s="66" t="s">
        <v>101</v>
      </c>
      <c r="C21" s="66" t="s">
        <v>99</v>
      </c>
      <c r="D21" s="70" t="s">
        <v>103</v>
      </c>
      <c r="E21" s="68">
        <f>F21+G21</f>
        <v>3000000</v>
      </c>
      <c r="F21" s="71">
        <v>0</v>
      </c>
      <c r="G21" s="71">
        <v>3000000</v>
      </c>
    </row>
    <row r="22" spans="1:7" ht="21.75" customHeight="1">
      <c r="A22" s="65">
        <v>201</v>
      </c>
      <c r="B22" s="66" t="s">
        <v>104</v>
      </c>
      <c r="C22" s="66"/>
      <c r="D22" s="72" t="s">
        <v>105</v>
      </c>
      <c r="E22" s="68">
        <f>F22+G22</f>
        <v>152000</v>
      </c>
      <c r="F22" s="71">
        <f>F23+F24</f>
        <v>24000</v>
      </c>
      <c r="G22" s="71">
        <f>G23+G24</f>
        <v>128000</v>
      </c>
    </row>
    <row r="23" spans="1:7" ht="21.75" customHeight="1">
      <c r="A23" s="65">
        <v>201</v>
      </c>
      <c r="B23" s="66" t="s">
        <v>104</v>
      </c>
      <c r="C23" s="66" t="s">
        <v>85</v>
      </c>
      <c r="D23" s="70" t="s">
        <v>86</v>
      </c>
      <c r="E23" s="68">
        <f>F23+G23</f>
        <v>24000</v>
      </c>
      <c r="F23" s="71">
        <v>24000</v>
      </c>
      <c r="G23" s="71">
        <v>0</v>
      </c>
    </row>
    <row r="24" spans="1:7" ht="21.75" customHeight="1">
      <c r="A24" s="65">
        <v>201</v>
      </c>
      <c r="B24" s="66" t="s">
        <v>104</v>
      </c>
      <c r="C24" s="66" t="s">
        <v>87</v>
      </c>
      <c r="D24" s="72" t="s">
        <v>88</v>
      </c>
      <c r="E24" s="68">
        <f>F24+G24</f>
        <v>128000</v>
      </c>
      <c r="F24" s="71">
        <v>0</v>
      </c>
      <c r="G24" s="71">
        <v>128000</v>
      </c>
    </row>
    <row r="25" spans="1:7" ht="21.75" customHeight="1">
      <c r="A25" s="65">
        <v>201</v>
      </c>
      <c r="B25" s="66" t="s">
        <v>106</v>
      </c>
      <c r="C25" s="66"/>
      <c r="D25" s="72" t="s">
        <v>107</v>
      </c>
      <c r="E25" s="68">
        <f>F25+G25</f>
        <v>1276700</v>
      </c>
      <c r="F25" s="71">
        <f>F26+F27</f>
        <v>976700</v>
      </c>
      <c r="G25" s="71">
        <f>G26+G27</f>
        <v>300000</v>
      </c>
    </row>
    <row r="26" spans="1:7" ht="21.75" customHeight="1">
      <c r="A26" s="65">
        <v>201</v>
      </c>
      <c r="B26" s="66" t="s">
        <v>106</v>
      </c>
      <c r="C26" s="66" t="s">
        <v>90</v>
      </c>
      <c r="D26" s="72" t="s">
        <v>108</v>
      </c>
      <c r="E26" s="68">
        <f>F26+G26</f>
        <v>300000</v>
      </c>
      <c r="F26" s="71"/>
      <c r="G26" s="71">
        <v>300000</v>
      </c>
    </row>
    <row r="27" spans="1:7" ht="21.75" customHeight="1">
      <c r="A27" s="65">
        <v>201</v>
      </c>
      <c r="B27" s="66" t="s">
        <v>106</v>
      </c>
      <c r="C27" s="66" t="s">
        <v>95</v>
      </c>
      <c r="D27" s="72" t="s">
        <v>96</v>
      </c>
      <c r="E27" s="68">
        <f>F27+G27</f>
        <v>976700</v>
      </c>
      <c r="F27" s="71">
        <v>976700</v>
      </c>
      <c r="G27" s="71"/>
    </row>
    <row r="28" spans="1:7" ht="21.75" customHeight="1">
      <c r="A28" s="65">
        <v>201</v>
      </c>
      <c r="B28" s="66" t="s">
        <v>109</v>
      </c>
      <c r="C28" s="66"/>
      <c r="D28" s="72" t="s">
        <v>110</v>
      </c>
      <c r="E28" s="68">
        <f>F28+G28</f>
        <v>162500</v>
      </c>
      <c r="F28" s="71">
        <f>F29</f>
        <v>0</v>
      </c>
      <c r="G28" s="71">
        <f>G29</f>
        <v>162500</v>
      </c>
    </row>
    <row r="29" spans="1:7" ht="21.75" customHeight="1">
      <c r="A29" s="65">
        <v>201</v>
      </c>
      <c r="B29" s="66" t="s">
        <v>109</v>
      </c>
      <c r="C29" s="66" t="s">
        <v>99</v>
      </c>
      <c r="D29" s="70" t="s">
        <v>111</v>
      </c>
      <c r="E29" s="68">
        <f>F29+G29</f>
        <v>162500</v>
      </c>
      <c r="F29" s="71">
        <v>0</v>
      </c>
      <c r="G29" s="71">
        <v>162500</v>
      </c>
    </row>
    <row r="30" spans="1:7" ht="21.75" customHeight="1">
      <c r="A30" s="65">
        <v>201</v>
      </c>
      <c r="B30" s="66" t="s">
        <v>112</v>
      </c>
      <c r="C30" s="66"/>
      <c r="D30" s="72" t="s">
        <v>113</v>
      </c>
      <c r="E30" s="68">
        <f>F30+G30</f>
        <v>983000</v>
      </c>
      <c r="F30" s="71">
        <f>F31</f>
        <v>0</v>
      </c>
      <c r="G30" s="71">
        <f>G31</f>
        <v>983000</v>
      </c>
    </row>
    <row r="31" spans="1:7" ht="21.75" customHeight="1">
      <c r="A31" s="65">
        <v>201</v>
      </c>
      <c r="B31" s="66" t="s">
        <v>112</v>
      </c>
      <c r="C31" s="66" t="s">
        <v>87</v>
      </c>
      <c r="D31" s="72" t="s">
        <v>88</v>
      </c>
      <c r="E31" s="68">
        <f>F31+G31</f>
        <v>983000</v>
      </c>
      <c r="F31" s="71">
        <v>0</v>
      </c>
      <c r="G31" s="71">
        <v>983000</v>
      </c>
    </row>
    <row r="32" spans="1:7" ht="21.75" customHeight="1">
      <c r="A32" s="65">
        <v>201</v>
      </c>
      <c r="B32" s="66" t="s">
        <v>114</v>
      </c>
      <c r="C32" s="66"/>
      <c r="D32" s="72" t="s">
        <v>115</v>
      </c>
      <c r="E32" s="68">
        <f>F32+G32</f>
        <v>870000</v>
      </c>
      <c r="F32" s="71"/>
      <c r="G32" s="71">
        <f>G33</f>
        <v>870000</v>
      </c>
    </row>
    <row r="33" spans="1:7" ht="21.75" customHeight="1">
      <c r="A33" s="65">
        <v>201</v>
      </c>
      <c r="B33" s="66" t="s">
        <v>114</v>
      </c>
      <c r="C33" s="66" t="s">
        <v>116</v>
      </c>
      <c r="D33" s="72" t="s">
        <v>117</v>
      </c>
      <c r="E33" s="68">
        <f>F33+G33</f>
        <v>870000</v>
      </c>
      <c r="F33" s="71"/>
      <c r="G33" s="71">
        <v>870000</v>
      </c>
    </row>
    <row r="34" spans="1:7" ht="21.75" customHeight="1">
      <c r="A34" s="65">
        <v>206</v>
      </c>
      <c r="B34" s="66"/>
      <c r="C34" s="66"/>
      <c r="D34" s="72" t="s">
        <v>118</v>
      </c>
      <c r="E34" s="68">
        <f>F34+G34</f>
        <v>1440000</v>
      </c>
      <c r="F34" s="71">
        <f>F35</f>
        <v>100000</v>
      </c>
      <c r="G34" s="71">
        <f>G35</f>
        <v>1340000</v>
      </c>
    </row>
    <row r="35" spans="1:7" ht="21.75" customHeight="1">
      <c r="A35" s="65">
        <v>206</v>
      </c>
      <c r="B35" s="66" t="s">
        <v>85</v>
      </c>
      <c r="C35" s="66"/>
      <c r="D35" s="72" t="s">
        <v>119</v>
      </c>
      <c r="E35" s="68">
        <f>F35+G35</f>
        <v>1440000</v>
      </c>
      <c r="F35" s="71">
        <f>F37+F36</f>
        <v>100000</v>
      </c>
      <c r="G35" s="71">
        <f>G37+G36</f>
        <v>1340000</v>
      </c>
    </row>
    <row r="36" spans="1:7" ht="21.75" customHeight="1">
      <c r="A36" s="65">
        <v>206</v>
      </c>
      <c r="B36" s="66" t="s">
        <v>85</v>
      </c>
      <c r="C36" s="66" t="s">
        <v>85</v>
      </c>
      <c r="D36" s="72" t="s">
        <v>86</v>
      </c>
      <c r="E36" s="68">
        <f>F36+G36</f>
        <v>100000</v>
      </c>
      <c r="F36" s="71">
        <v>100000</v>
      </c>
      <c r="G36" s="71"/>
    </row>
    <row r="37" spans="1:7" ht="21.75" customHeight="1">
      <c r="A37" s="65">
        <v>206</v>
      </c>
      <c r="B37" s="66" t="s">
        <v>85</v>
      </c>
      <c r="C37" s="66" t="s">
        <v>87</v>
      </c>
      <c r="D37" s="70" t="s">
        <v>88</v>
      </c>
      <c r="E37" s="68">
        <f>F37+G37</f>
        <v>1340000</v>
      </c>
      <c r="F37" s="71">
        <v>0</v>
      </c>
      <c r="G37" s="71">
        <v>1340000</v>
      </c>
    </row>
    <row r="38" spans="1:7" ht="21.75" customHeight="1">
      <c r="A38" s="65">
        <v>208</v>
      </c>
      <c r="B38" s="66"/>
      <c r="C38" s="66"/>
      <c r="D38" s="72" t="s">
        <v>120</v>
      </c>
      <c r="E38" s="68">
        <f>F38+G38</f>
        <v>262000</v>
      </c>
      <c r="F38" s="71">
        <f>F39</f>
        <v>0</v>
      </c>
      <c r="G38" s="71">
        <f>G39</f>
        <v>262000</v>
      </c>
    </row>
    <row r="39" spans="1:7" ht="21.75" customHeight="1">
      <c r="A39" s="65">
        <v>208</v>
      </c>
      <c r="B39" s="66" t="s">
        <v>85</v>
      </c>
      <c r="C39" s="66"/>
      <c r="D39" s="72" t="s">
        <v>121</v>
      </c>
      <c r="E39" s="68">
        <f>F39+G39</f>
        <v>262000</v>
      </c>
      <c r="F39" s="71">
        <f>F40</f>
        <v>0</v>
      </c>
      <c r="G39" s="71">
        <f>G40</f>
        <v>262000</v>
      </c>
    </row>
    <row r="40" spans="1:7" ht="21.75" customHeight="1">
      <c r="A40" s="65">
        <v>208</v>
      </c>
      <c r="B40" s="66" t="s">
        <v>85</v>
      </c>
      <c r="C40" s="66" t="s">
        <v>87</v>
      </c>
      <c r="D40" s="72" t="s">
        <v>88</v>
      </c>
      <c r="E40" s="68">
        <f>F40+G40</f>
        <v>262000</v>
      </c>
      <c r="F40" s="71">
        <v>0</v>
      </c>
      <c r="G40" s="71">
        <v>262000</v>
      </c>
    </row>
    <row r="41" spans="1:7" ht="21.75" customHeight="1">
      <c r="A41" s="65">
        <v>211</v>
      </c>
      <c r="B41" s="66"/>
      <c r="C41" s="66"/>
      <c r="D41" s="72" t="s">
        <v>122</v>
      </c>
      <c r="E41" s="68">
        <f>F41+G41</f>
        <v>9824900</v>
      </c>
      <c r="F41" s="71">
        <f>F42+F44+F47</f>
        <v>0</v>
      </c>
      <c r="G41" s="71">
        <f>G42+G44+G47</f>
        <v>9824900</v>
      </c>
    </row>
    <row r="42" spans="1:7" ht="21.75" customHeight="1">
      <c r="A42" s="65">
        <v>211</v>
      </c>
      <c r="B42" s="66" t="s">
        <v>85</v>
      </c>
      <c r="C42" s="66"/>
      <c r="D42" s="72" t="s">
        <v>123</v>
      </c>
      <c r="E42" s="68">
        <f>F42+G42</f>
        <v>1356000</v>
      </c>
      <c r="F42" s="71">
        <f>F43</f>
        <v>0</v>
      </c>
      <c r="G42" s="71">
        <f>G43</f>
        <v>1356000</v>
      </c>
    </row>
    <row r="43" spans="1:7" ht="21.75" customHeight="1">
      <c r="A43" s="65">
        <v>211</v>
      </c>
      <c r="B43" s="66" t="s">
        <v>85</v>
      </c>
      <c r="C43" s="66" t="s">
        <v>87</v>
      </c>
      <c r="D43" s="72" t="s">
        <v>88</v>
      </c>
      <c r="E43" s="68">
        <f>F43+G43</f>
        <v>1356000</v>
      </c>
      <c r="F43" s="71"/>
      <c r="G43" s="71">
        <v>1356000</v>
      </c>
    </row>
    <row r="44" spans="1:7" ht="21.75" customHeight="1">
      <c r="A44" s="65">
        <v>211</v>
      </c>
      <c r="B44" s="66" t="s">
        <v>124</v>
      </c>
      <c r="C44" s="66"/>
      <c r="D44" s="72" t="s">
        <v>125</v>
      </c>
      <c r="E44" s="68">
        <f>F44+G44</f>
        <v>8168900</v>
      </c>
      <c r="F44" s="71">
        <f>F45+F46</f>
        <v>0</v>
      </c>
      <c r="G44" s="71">
        <f>G45+G46</f>
        <v>8168900</v>
      </c>
    </row>
    <row r="45" spans="1:7" ht="21.75" customHeight="1">
      <c r="A45" s="65">
        <v>211</v>
      </c>
      <c r="B45" s="66" t="s">
        <v>124</v>
      </c>
      <c r="C45" s="66" t="s">
        <v>94</v>
      </c>
      <c r="D45" s="72" t="s">
        <v>126</v>
      </c>
      <c r="E45" s="68">
        <f>F45+G45</f>
        <v>7433700</v>
      </c>
      <c r="F45" s="71">
        <v>0</v>
      </c>
      <c r="G45" s="71">
        <v>7433700</v>
      </c>
    </row>
    <row r="46" spans="1:7" ht="21.75" customHeight="1">
      <c r="A46" s="65">
        <v>211</v>
      </c>
      <c r="B46" s="66" t="s">
        <v>124</v>
      </c>
      <c r="C46" s="66" t="s">
        <v>127</v>
      </c>
      <c r="D46" s="72" t="s">
        <v>128</v>
      </c>
      <c r="E46" s="68">
        <f>F46+G46</f>
        <v>735200</v>
      </c>
      <c r="F46" s="71">
        <v>0</v>
      </c>
      <c r="G46" s="71">
        <v>735200</v>
      </c>
    </row>
    <row r="47" spans="1:7" ht="21.75" customHeight="1">
      <c r="A47" s="65">
        <v>211</v>
      </c>
      <c r="B47" s="66" t="s">
        <v>92</v>
      </c>
      <c r="C47" s="66"/>
      <c r="D47" s="72" t="s">
        <v>129</v>
      </c>
      <c r="E47" s="68">
        <f>F47+G47</f>
        <v>300000</v>
      </c>
      <c r="F47" s="71">
        <f>F48</f>
        <v>0</v>
      </c>
      <c r="G47" s="71">
        <f>G48</f>
        <v>300000</v>
      </c>
    </row>
    <row r="48" spans="1:7" ht="21.75" customHeight="1">
      <c r="A48" s="65">
        <v>211</v>
      </c>
      <c r="B48" s="66" t="s">
        <v>92</v>
      </c>
      <c r="C48" s="66" t="s">
        <v>85</v>
      </c>
      <c r="D48" s="72" t="s">
        <v>130</v>
      </c>
      <c r="E48" s="68">
        <f>F48+G48</f>
        <v>300000</v>
      </c>
      <c r="F48" s="71">
        <v>0</v>
      </c>
      <c r="G48" s="71">
        <v>300000</v>
      </c>
    </row>
    <row r="49" spans="1:7" ht="21.75" customHeight="1">
      <c r="A49" s="65">
        <v>212</v>
      </c>
      <c r="B49" s="66"/>
      <c r="C49" s="66"/>
      <c r="D49" s="72" t="s">
        <v>131</v>
      </c>
      <c r="E49" s="68">
        <f>F49+G49</f>
        <v>28692200</v>
      </c>
      <c r="F49" s="71">
        <f>F50+F52+F54+F57</f>
        <v>495300</v>
      </c>
      <c r="G49" s="71">
        <f>G50+G52+G54+G57</f>
        <v>28196900</v>
      </c>
    </row>
    <row r="50" spans="1:7" ht="21.75" customHeight="1">
      <c r="A50" s="65">
        <v>212</v>
      </c>
      <c r="B50" s="66" t="s">
        <v>85</v>
      </c>
      <c r="C50" s="66"/>
      <c r="D50" s="72" t="s">
        <v>132</v>
      </c>
      <c r="E50" s="68">
        <f>F50+G50</f>
        <v>495300</v>
      </c>
      <c r="F50" s="71">
        <f>F51</f>
        <v>495300</v>
      </c>
      <c r="G50" s="71">
        <f>G51</f>
        <v>0</v>
      </c>
    </row>
    <row r="51" spans="1:7" ht="21.75" customHeight="1">
      <c r="A51" s="65">
        <v>212</v>
      </c>
      <c r="B51" s="66" t="s">
        <v>85</v>
      </c>
      <c r="C51" s="66" t="s">
        <v>85</v>
      </c>
      <c r="D51" s="72" t="s">
        <v>86</v>
      </c>
      <c r="E51" s="68">
        <f>F51+G51</f>
        <v>495300</v>
      </c>
      <c r="F51" s="71">
        <v>495300</v>
      </c>
      <c r="G51" s="71">
        <v>0</v>
      </c>
    </row>
    <row r="52" spans="1:7" ht="21.75" customHeight="1">
      <c r="A52" s="65">
        <v>212</v>
      </c>
      <c r="B52" s="66" t="s">
        <v>94</v>
      </c>
      <c r="C52" s="66"/>
      <c r="D52" s="72" t="s">
        <v>133</v>
      </c>
      <c r="E52" s="68">
        <f aca="true" t="shared" si="0" ref="E52:E68">F52+G52</f>
        <v>1807000</v>
      </c>
      <c r="F52" s="71">
        <f>F53</f>
        <v>0</v>
      </c>
      <c r="G52" s="71">
        <f>G53</f>
        <v>1807000</v>
      </c>
    </row>
    <row r="53" spans="1:7" ht="21.75" customHeight="1">
      <c r="A53" s="65">
        <v>212</v>
      </c>
      <c r="B53" s="66" t="s">
        <v>94</v>
      </c>
      <c r="C53" s="66" t="s">
        <v>134</v>
      </c>
      <c r="D53" s="72" t="s">
        <v>133</v>
      </c>
      <c r="E53" s="68">
        <f t="shared" si="0"/>
        <v>1807000</v>
      </c>
      <c r="F53" s="71">
        <v>0</v>
      </c>
      <c r="G53" s="71">
        <v>1807000</v>
      </c>
    </row>
    <row r="54" spans="1:7" ht="21.75" customHeight="1">
      <c r="A54" s="65">
        <v>212</v>
      </c>
      <c r="B54" s="66" t="s">
        <v>83</v>
      </c>
      <c r="C54" s="66"/>
      <c r="D54" s="72" t="s">
        <v>135</v>
      </c>
      <c r="E54" s="68">
        <f t="shared" si="0"/>
        <v>9839900</v>
      </c>
      <c r="F54" s="71">
        <f>F55+F56</f>
        <v>0</v>
      </c>
      <c r="G54" s="71">
        <f>G55+G56</f>
        <v>9839900</v>
      </c>
    </row>
    <row r="55" spans="1:7" ht="21.75" customHeight="1">
      <c r="A55" s="65">
        <v>212</v>
      </c>
      <c r="B55" s="66" t="s">
        <v>83</v>
      </c>
      <c r="C55" s="66" t="s">
        <v>83</v>
      </c>
      <c r="D55" s="72" t="s">
        <v>136</v>
      </c>
      <c r="E55" s="68">
        <f t="shared" si="0"/>
        <v>4032500</v>
      </c>
      <c r="F55" s="71">
        <v>0</v>
      </c>
      <c r="G55" s="71">
        <v>4032500</v>
      </c>
    </row>
    <row r="56" spans="1:7" ht="21.75" customHeight="1">
      <c r="A56" s="65">
        <v>212</v>
      </c>
      <c r="B56" s="66" t="s">
        <v>83</v>
      </c>
      <c r="C56" s="66" t="s">
        <v>116</v>
      </c>
      <c r="D56" s="72" t="s">
        <v>137</v>
      </c>
      <c r="E56" s="68">
        <f t="shared" si="0"/>
        <v>5807400</v>
      </c>
      <c r="F56" s="71">
        <v>0</v>
      </c>
      <c r="G56" s="71">
        <v>5807400</v>
      </c>
    </row>
    <row r="57" spans="1:7" ht="21.75" customHeight="1">
      <c r="A57" s="65">
        <v>212</v>
      </c>
      <c r="B57" s="66" t="s">
        <v>138</v>
      </c>
      <c r="C57" s="66"/>
      <c r="D57" s="72" t="s">
        <v>139</v>
      </c>
      <c r="E57" s="68">
        <f t="shared" si="0"/>
        <v>16550000</v>
      </c>
      <c r="F57" s="71">
        <f>F58</f>
        <v>0</v>
      </c>
      <c r="G57" s="71">
        <f>G58</f>
        <v>16550000</v>
      </c>
    </row>
    <row r="58" spans="1:7" ht="21.75" customHeight="1">
      <c r="A58" s="65">
        <v>212</v>
      </c>
      <c r="B58" s="66" t="s">
        <v>138</v>
      </c>
      <c r="C58" s="66" t="s">
        <v>85</v>
      </c>
      <c r="D58" s="72" t="s">
        <v>139</v>
      </c>
      <c r="E58" s="68">
        <f t="shared" si="0"/>
        <v>16550000</v>
      </c>
      <c r="F58" s="71">
        <v>0</v>
      </c>
      <c r="G58" s="71">
        <v>16550000</v>
      </c>
    </row>
    <row r="59" spans="1:7" ht="21.75" customHeight="1">
      <c r="A59" s="65">
        <v>214</v>
      </c>
      <c r="B59" s="66"/>
      <c r="C59" s="66"/>
      <c r="D59" s="72" t="s">
        <v>140</v>
      </c>
      <c r="E59" s="68">
        <f t="shared" si="0"/>
        <v>1680700</v>
      </c>
      <c r="F59" s="77">
        <f>F60</f>
        <v>0</v>
      </c>
      <c r="G59" s="77">
        <f>G60</f>
        <v>1680700</v>
      </c>
    </row>
    <row r="60" spans="1:7" ht="21.75" customHeight="1">
      <c r="A60" s="65">
        <v>214</v>
      </c>
      <c r="B60" s="66" t="s">
        <v>116</v>
      </c>
      <c r="C60" s="66"/>
      <c r="D60" s="72" t="s">
        <v>141</v>
      </c>
      <c r="E60" s="68">
        <f t="shared" si="0"/>
        <v>1680700</v>
      </c>
      <c r="F60" s="77">
        <f>F61</f>
        <v>0</v>
      </c>
      <c r="G60" s="77">
        <f>G61</f>
        <v>1680700</v>
      </c>
    </row>
    <row r="61" spans="1:7" ht="21.75" customHeight="1">
      <c r="A61" s="65">
        <v>214</v>
      </c>
      <c r="B61" s="66" t="s">
        <v>116</v>
      </c>
      <c r="C61" s="66" t="s">
        <v>85</v>
      </c>
      <c r="D61" s="72" t="s">
        <v>142</v>
      </c>
      <c r="E61" s="68">
        <f t="shared" si="0"/>
        <v>1680700</v>
      </c>
      <c r="F61" s="77">
        <v>0</v>
      </c>
      <c r="G61" s="77">
        <v>1680700</v>
      </c>
    </row>
    <row r="62" spans="1:7" ht="21.75" customHeight="1">
      <c r="A62" s="65">
        <v>224</v>
      </c>
      <c r="B62" s="66"/>
      <c r="C62" s="66"/>
      <c r="D62" s="72" t="s">
        <v>143</v>
      </c>
      <c r="E62" s="68">
        <f t="shared" si="0"/>
        <v>1318000</v>
      </c>
      <c r="F62" s="77">
        <f>F63</f>
        <v>188000</v>
      </c>
      <c r="G62" s="77">
        <f>G63</f>
        <v>1130000</v>
      </c>
    </row>
    <row r="63" spans="1:7" ht="21.75" customHeight="1">
      <c r="A63" s="65">
        <v>224</v>
      </c>
      <c r="B63" s="66" t="s">
        <v>134</v>
      </c>
      <c r="C63" s="66"/>
      <c r="D63" s="72" t="s">
        <v>144</v>
      </c>
      <c r="E63" s="68">
        <f t="shared" si="0"/>
        <v>1318000</v>
      </c>
      <c r="F63" s="77">
        <f>F64+F65</f>
        <v>188000</v>
      </c>
      <c r="G63" s="77">
        <f>G64+G65</f>
        <v>1130000</v>
      </c>
    </row>
    <row r="64" spans="1:7" ht="21.75" customHeight="1">
      <c r="A64" s="65">
        <v>224</v>
      </c>
      <c r="B64" s="66" t="s">
        <v>134</v>
      </c>
      <c r="C64" s="66" t="s">
        <v>85</v>
      </c>
      <c r="D64" s="72" t="s">
        <v>86</v>
      </c>
      <c r="E64" s="68">
        <f t="shared" si="0"/>
        <v>188000</v>
      </c>
      <c r="F64" s="77">
        <v>188000</v>
      </c>
      <c r="G64" s="77">
        <v>0</v>
      </c>
    </row>
    <row r="65" spans="1:7" ht="21.75" customHeight="1">
      <c r="A65" s="65">
        <v>224</v>
      </c>
      <c r="B65" s="66" t="s">
        <v>134</v>
      </c>
      <c r="C65" s="66" t="s">
        <v>145</v>
      </c>
      <c r="D65" s="72" t="s">
        <v>146</v>
      </c>
      <c r="E65" s="68">
        <f t="shared" si="0"/>
        <v>1130000</v>
      </c>
      <c r="F65" s="77">
        <v>0</v>
      </c>
      <c r="G65" s="77">
        <v>1130000</v>
      </c>
    </row>
    <row r="66" spans="1:7" ht="21.75" customHeight="1">
      <c r="A66" s="65">
        <v>227</v>
      </c>
      <c r="B66" s="66"/>
      <c r="C66" s="66"/>
      <c r="D66" s="72" t="s">
        <v>147</v>
      </c>
      <c r="E66" s="68">
        <f t="shared" si="0"/>
        <v>820000</v>
      </c>
      <c r="F66" s="77">
        <v>0</v>
      </c>
      <c r="G66" s="77">
        <v>820000</v>
      </c>
    </row>
    <row r="67" spans="1:7" ht="21.75" customHeight="1">
      <c r="A67" s="65">
        <v>229</v>
      </c>
      <c r="B67" s="66"/>
      <c r="C67" s="66"/>
      <c r="D67" s="72" t="s">
        <v>148</v>
      </c>
      <c r="E67" s="68">
        <f t="shared" si="0"/>
        <v>5550000</v>
      </c>
      <c r="F67" s="77">
        <v>1350000</v>
      </c>
      <c r="G67" s="77">
        <v>4200000</v>
      </c>
    </row>
    <row r="68" spans="1:7" ht="21.75" customHeight="1">
      <c r="A68" s="65">
        <v>229</v>
      </c>
      <c r="B68" s="66" t="s">
        <v>87</v>
      </c>
      <c r="C68" s="66"/>
      <c r="D68" s="72" t="s">
        <v>149</v>
      </c>
      <c r="E68" s="68">
        <f t="shared" si="0"/>
        <v>5550000</v>
      </c>
      <c r="F68" s="77">
        <v>1350000</v>
      </c>
      <c r="G68" s="77">
        <v>4200000</v>
      </c>
    </row>
  </sheetData>
  <sheetProtection/>
  <autoFilter ref="A6:H68"/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portrait" paperSize="9" scale="90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workbookViewId="0" topLeftCell="A1">
      <selection activeCell="D10" activeCellId="1" sqref="D7 D10"/>
    </sheetView>
  </sheetViews>
  <sheetFormatPr defaultColWidth="9.16015625" defaultRowHeight="11.25"/>
  <cols>
    <col min="1" max="1" width="9.83203125" style="0" customWidth="1"/>
    <col min="2" max="2" width="16.33203125" style="0" customWidth="1"/>
    <col min="3" max="3" width="47.33203125" style="0" customWidth="1"/>
    <col min="4" max="4" width="27.33203125" style="0" customWidth="1"/>
  </cols>
  <sheetData>
    <row r="1" spans="1:6" ht="19.5" customHeight="1">
      <c r="A1" s="94" t="s">
        <v>150</v>
      </c>
      <c r="B1" s="4"/>
      <c r="C1" s="36"/>
      <c r="D1" s="36"/>
      <c r="E1" s="3"/>
      <c r="F1" s="3"/>
    </row>
    <row r="2" spans="1:6" ht="24.75" customHeight="1">
      <c r="A2" s="38" t="s">
        <v>151</v>
      </c>
      <c r="B2" s="38"/>
      <c r="C2" s="38"/>
      <c r="D2" s="38"/>
      <c r="E2" s="39"/>
      <c r="F2" s="39"/>
    </row>
    <row r="3" spans="1:6" ht="19.5" customHeight="1">
      <c r="A3" s="6"/>
      <c r="B3" s="6"/>
      <c r="C3" s="40"/>
      <c r="D3" s="42" t="s">
        <v>15</v>
      </c>
      <c r="E3" s="43"/>
      <c r="F3" s="43"/>
    </row>
    <row r="4" spans="1:6" ht="22.5" customHeight="1">
      <c r="A4" s="44" t="s">
        <v>152</v>
      </c>
      <c r="B4" s="44"/>
      <c r="C4" s="44"/>
      <c r="D4" s="44" t="s">
        <v>75</v>
      </c>
      <c r="E4" s="45"/>
      <c r="F4" s="45"/>
    </row>
    <row r="5" spans="1:6" ht="18.75" customHeight="1">
      <c r="A5" s="44" t="s">
        <v>77</v>
      </c>
      <c r="B5" s="44"/>
      <c r="C5" s="44" t="s">
        <v>78</v>
      </c>
      <c r="D5" s="44"/>
      <c r="E5" s="45"/>
      <c r="F5" s="45"/>
    </row>
    <row r="6" spans="1:6" ht="22.5" customHeight="1">
      <c r="A6" s="10" t="s">
        <v>79</v>
      </c>
      <c r="B6" s="10" t="s">
        <v>80</v>
      </c>
      <c r="C6" s="44"/>
      <c r="D6" s="44"/>
      <c r="E6" s="45"/>
      <c r="F6" s="45"/>
    </row>
    <row r="7" spans="1:6" ht="22.5" customHeight="1">
      <c r="A7" s="27">
        <v>301</v>
      </c>
      <c r="B7" s="10"/>
      <c r="C7" s="131" t="s">
        <v>153</v>
      </c>
      <c r="D7" s="132">
        <f>SUM(D8:D9)</f>
        <v>10010110.95</v>
      </c>
      <c r="E7" s="45"/>
      <c r="F7" s="45"/>
    </row>
    <row r="8" spans="1:6" ht="18" customHeight="1">
      <c r="A8" s="133" t="s">
        <v>154</v>
      </c>
      <c r="B8" s="133" t="s">
        <v>85</v>
      </c>
      <c r="C8" s="134" t="s">
        <v>155</v>
      </c>
      <c r="D8" s="135">
        <v>6736390.08</v>
      </c>
      <c r="E8" s="48"/>
      <c r="F8" s="55"/>
    </row>
    <row r="9" spans="1:6" ht="17.25" customHeight="1">
      <c r="A9" s="133" t="s">
        <v>154</v>
      </c>
      <c r="B9" s="133" t="s">
        <v>116</v>
      </c>
      <c r="C9" s="136" t="s">
        <v>156</v>
      </c>
      <c r="D9" s="137">
        <v>3273720.87</v>
      </c>
      <c r="E9" s="48"/>
      <c r="F9" s="48"/>
    </row>
    <row r="10" spans="1:6" ht="17.25" customHeight="1">
      <c r="A10" s="133" t="s">
        <v>157</v>
      </c>
      <c r="B10" s="133"/>
      <c r="C10" s="134" t="s">
        <v>158</v>
      </c>
      <c r="D10" s="137">
        <f>SUM(D11:D25)</f>
        <v>6327400</v>
      </c>
      <c r="E10" s="48"/>
      <c r="F10" s="48"/>
    </row>
    <row r="11" spans="1:6" ht="17.25" customHeight="1">
      <c r="A11" s="133" t="s">
        <v>157</v>
      </c>
      <c r="B11" s="133" t="s">
        <v>85</v>
      </c>
      <c r="C11" s="136" t="s">
        <v>159</v>
      </c>
      <c r="D11" s="137">
        <v>468000</v>
      </c>
      <c r="E11" s="51"/>
      <c r="F11" s="48"/>
    </row>
    <row r="12" spans="1:6" ht="17.25" customHeight="1">
      <c r="A12" s="133" t="s">
        <v>157</v>
      </c>
      <c r="B12" s="133" t="s">
        <v>87</v>
      </c>
      <c r="C12" s="136" t="s">
        <v>160</v>
      </c>
      <c r="D12" s="137">
        <v>150000</v>
      </c>
      <c r="E12" s="51"/>
      <c r="F12" s="48"/>
    </row>
    <row r="13" spans="1:6" ht="17.25" customHeight="1">
      <c r="A13" s="133" t="s">
        <v>157</v>
      </c>
      <c r="B13" s="133" t="s">
        <v>161</v>
      </c>
      <c r="C13" s="136" t="s">
        <v>162</v>
      </c>
      <c r="D13" s="137">
        <v>60000</v>
      </c>
      <c r="E13" s="51"/>
      <c r="F13" s="48"/>
    </row>
    <row r="14" spans="1:8" ht="17.25" customHeight="1">
      <c r="A14" s="133" t="s">
        <v>157</v>
      </c>
      <c r="B14" s="133" t="s">
        <v>163</v>
      </c>
      <c r="C14" s="136" t="s">
        <v>164</v>
      </c>
      <c r="D14" s="137">
        <v>283200</v>
      </c>
      <c r="E14" s="51"/>
      <c r="F14" s="48"/>
      <c r="H14" s="138"/>
    </row>
    <row r="15" spans="1:6" ht="17.25" customHeight="1">
      <c r="A15" s="133" t="s">
        <v>157</v>
      </c>
      <c r="B15" s="86" t="s">
        <v>101</v>
      </c>
      <c r="C15" s="134" t="s">
        <v>165</v>
      </c>
      <c r="D15" s="137">
        <v>87000</v>
      </c>
      <c r="E15" s="48"/>
      <c r="F15" s="48"/>
    </row>
    <row r="16" spans="1:6" ht="17.25" customHeight="1">
      <c r="A16" s="133" t="s">
        <v>157</v>
      </c>
      <c r="B16" s="86" t="s">
        <v>166</v>
      </c>
      <c r="C16" s="139" t="s">
        <v>167</v>
      </c>
      <c r="D16" s="137">
        <v>1405300</v>
      </c>
      <c r="E16" s="48"/>
      <c r="F16" s="48"/>
    </row>
    <row r="17" spans="1:6" ht="17.25" customHeight="1">
      <c r="A17" s="133" t="s">
        <v>157</v>
      </c>
      <c r="B17" s="86" t="s">
        <v>104</v>
      </c>
      <c r="C17" s="136" t="s">
        <v>168</v>
      </c>
      <c r="D17" s="137">
        <v>573000</v>
      </c>
      <c r="E17" s="48"/>
      <c r="F17" s="48"/>
    </row>
    <row r="18" spans="1:6" ht="17.25" customHeight="1">
      <c r="A18" s="133" t="s">
        <v>157</v>
      </c>
      <c r="B18" s="86" t="s">
        <v>169</v>
      </c>
      <c r="C18" s="136" t="s">
        <v>170</v>
      </c>
      <c r="D18" s="137">
        <v>333900</v>
      </c>
      <c r="E18" s="48"/>
      <c r="F18" s="48"/>
    </row>
    <row r="19" spans="1:6" ht="17.25" customHeight="1">
      <c r="A19" s="133" t="s">
        <v>157</v>
      </c>
      <c r="B19" s="86" t="s">
        <v>171</v>
      </c>
      <c r="C19" s="136" t="s">
        <v>172</v>
      </c>
      <c r="D19" s="137"/>
      <c r="E19" s="48"/>
      <c r="F19" s="48"/>
    </row>
    <row r="20" spans="1:6" ht="17.25" customHeight="1">
      <c r="A20" s="133" t="s">
        <v>157</v>
      </c>
      <c r="B20" s="86" t="s">
        <v>173</v>
      </c>
      <c r="C20" s="136" t="s">
        <v>174</v>
      </c>
      <c r="D20" s="137">
        <v>100000</v>
      </c>
      <c r="E20" s="48"/>
      <c r="F20" s="48"/>
    </row>
    <row r="21" spans="1:6" ht="17.25" customHeight="1">
      <c r="A21" s="133" t="s">
        <v>157</v>
      </c>
      <c r="B21" s="86" t="s">
        <v>175</v>
      </c>
      <c r="C21" s="136" t="s">
        <v>176</v>
      </c>
      <c r="D21" s="137">
        <v>42000</v>
      </c>
      <c r="E21" s="48"/>
      <c r="F21" s="48"/>
    </row>
    <row r="22" spans="1:6" ht="17.25" customHeight="1">
      <c r="A22" s="133" t="s">
        <v>157</v>
      </c>
      <c r="B22" s="86" t="s">
        <v>177</v>
      </c>
      <c r="C22" s="136" t="s">
        <v>178</v>
      </c>
      <c r="D22" s="137">
        <v>620000</v>
      </c>
      <c r="E22" s="48"/>
      <c r="F22" s="48"/>
    </row>
    <row r="23" spans="1:6" ht="17.25" customHeight="1">
      <c r="A23" s="133" t="s">
        <v>157</v>
      </c>
      <c r="B23" s="86" t="s">
        <v>179</v>
      </c>
      <c r="C23" s="136" t="s">
        <v>180</v>
      </c>
      <c r="D23" s="137">
        <v>50000</v>
      </c>
      <c r="E23" s="48"/>
      <c r="F23" s="48"/>
    </row>
    <row r="24" spans="1:6" ht="17.25" customHeight="1">
      <c r="A24" s="133" t="s">
        <v>157</v>
      </c>
      <c r="B24" s="86" t="s">
        <v>112</v>
      </c>
      <c r="C24" s="136" t="s">
        <v>181</v>
      </c>
      <c r="D24" s="137">
        <v>987000</v>
      </c>
      <c r="E24" s="48"/>
      <c r="F24" s="48"/>
    </row>
    <row r="25" spans="1:6" ht="17.25" customHeight="1">
      <c r="A25" s="133" t="s">
        <v>157</v>
      </c>
      <c r="B25" s="86" t="s">
        <v>182</v>
      </c>
      <c r="C25" s="136" t="s">
        <v>183</v>
      </c>
      <c r="D25" s="137">
        <v>1168000</v>
      </c>
      <c r="E25" s="48"/>
      <c r="F25" s="48"/>
    </row>
    <row r="26" spans="1:6" ht="17.25" customHeight="1">
      <c r="A26" s="140"/>
      <c r="B26" s="86"/>
      <c r="C26" s="141"/>
      <c r="D26" s="69"/>
      <c r="E26" s="48"/>
      <c r="F26" s="48"/>
    </row>
    <row r="27" spans="1:6" ht="17.25" customHeight="1">
      <c r="A27" s="140"/>
      <c r="B27" s="86"/>
      <c r="C27" s="141"/>
      <c r="D27" s="142"/>
      <c r="E27" s="48"/>
      <c r="F27" s="48"/>
    </row>
    <row r="28" spans="1:6" ht="17.25" customHeight="1">
      <c r="A28" s="140"/>
      <c r="B28" s="86"/>
      <c r="C28" s="141"/>
      <c r="D28" s="93"/>
      <c r="E28" s="48"/>
      <c r="F28" s="48"/>
    </row>
    <row r="29" spans="1:6" ht="17.25" customHeight="1">
      <c r="A29" s="140"/>
      <c r="B29" s="86"/>
      <c r="C29" s="141"/>
      <c r="D29" s="93"/>
      <c r="E29" s="48"/>
      <c r="F29" s="48"/>
    </row>
    <row r="30" spans="1:6" ht="17.25" customHeight="1">
      <c r="A30" s="140"/>
      <c r="B30" s="86"/>
      <c r="C30" s="141"/>
      <c r="D30" s="93"/>
      <c r="E30" s="48"/>
      <c r="F30" s="48"/>
    </row>
    <row r="31" spans="1:6" ht="17.25" customHeight="1">
      <c r="A31" s="140"/>
      <c r="B31" s="86"/>
      <c r="C31" s="141"/>
      <c r="D31" s="93"/>
      <c r="E31" s="48"/>
      <c r="F31" s="48"/>
    </row>
    <row r="32" spans="1:6" ht="17.25" customHeight="1">
      <c r="A32" s="140"/>
      <c r="B32" s="86"/>
      <c r="C32" s="141"/>
      <c r="D32" s="93"/>
      <c r="E32" s="43"/>
      <c r="F32" s="43"/>
    </row>
    <row r="33" spans="1:4" ht="17.25" customHeight="1">
      <c r="A33" s="140"/>
      <c r="B33" s="86"/>
      <c r="C33" s="141"/>
      <c r="D33" s="93"/>
    </row>
    <row r="34" spans="1:4" ht="17.25" customHeight="1">
      <c r="A34" s="140"/>
      <c r="B34" s="86"/>
      <c r="C34" s="141"/>
      <c r="D34" s="93"/>
    </row>
    <row r="35" spans="1:4" ht="17.25" customHeight="1">
      <c r="A35" s="140"/>
      <c r="B35" s="86"/>
      <c r="C35" s="141"/>
      <c r="D35" s="93"/>
    </row>
    <row r="36" spans="1:4" ht="17.25" customHeight="1">
      <c r="A36" s="140"/>
      <c r="B36" s="86"/>
      <c r="C36" s="141"/>
      <c r="D36" s="93"/>
    </row>
    <row r="37" spans="1:4" ht="17.25" customHeight="1">
      <c r="A37" s="140"/>
      <c r="B37" s="86"/>
      <c r="C37" s="141"/>
      <c r="D37" s="93"/>
    </row>
    <row r="38" spans="1:4" ht="17.25" customHeight="1">
      <c r="A38" s="140"/>
      <c r="B38" s="86"/>
      <c r="C38" s="141"/>
      <c r="D38" s="93"/>
    </row>
    <row r="39" spans="1:4" ht="17.25" customHeight="1">
      <c r="A39" s="140"/>
      <c r="B39" s="86"/>
      <c r="C39" s="141"/>
      <c r="D39" s="93"/>
    </row>
    <row r="40" spans="1:4" ht="17.25" customHeight="1">
      <c r="A40" s="140"/>
      <c r="B40" s="86"/>
      <c r="C40" s="141"/>
      <c r="D40" s="93"/>
    </row>
    <row r="41" spans="1:4" ht="17.25" customHeight="1">
      <c r="A41" s="140"/>
      <c r="B41" s="86"/>
      <c r="C41" s="141"/>
      <c r="D41" s="93"/>
    </row>
    <row r="42" spans="1:4" ht="17.25" customHeight="1">
      <c r="A42" s="140"/>
      <c r="B42" s="86"/>
      <c r="C42" s="141"/>
      <c r="D42" s="93"/>
    </row>
    <row r="43" spans="1:4" ht="17.25" customHeight="1">
      <c r="A43" s="140"/>
      <c r="B43" s="86"/>
      <c r="C43" s="141"/>
      <c r="D43" s="93"/>
    </row>
    <row r="44" spans="1:4" ht="17.25" customHeight="1">
      <c r="A44" s="140"/>
      <c r="B44" s="86"/>
      <c r="C44" s="141"/>
      <c r="D44" s="93"/>
    </row>
    <row r="45" spans="1:4" ht="17.25" customHeight="1">
      <c r="A45" s="140"/>
      <c r="B45" s="86"/>
      <c r="C45" s="141"/>
      <c r="D45" s="93"/>
    </row>
    <row r="46" spans="1:4" ht="17.25" customHeight="1">
      <c r="A46" s="140"/>
      <c r="B46" s="86"/>
      <c r="C46" s="141"/>
      <c r="D46" s="93"/>
    </row>
    <row r="47" spans="1:6" ht="22.5" customHeight="1">
      <c r="A47" s="88"/>
      <c r="B47" s="51"/>
      <c r="C47" s="51"/>
      <c r="D47" s="51"/>
      <c r="E47" s="48"/>
      <c r="F47" s="48"/>
    </row>
  </sheetData>
  <sheetProtection/>
  <mergeCells count="5">
    <mergeCell ref="A2:D2"/>
    <mergeCell ref="A4:C4"/>
    <mergeCell ref="A5:B5"/>
    <mergeCell ref="C5:C6"/>
    <mergeCell ref="D4:D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portrait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workbookViewId="0" topLeftCell="B1">
      <selection activeCell="F32" sqref="F32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19.5" customHeight="1">
      <c r="A1" s="94" t="s">
        <v>184</v>
      </c>
      <c r="B1" s="3"/>
      <c r="C1" s="3"/>
      <c r="D1" s="95"/>
      <c r="E1" s="3"/>
      <c r="F1" s="33"/>
      <c r="G1" s="96"/>
      <c r="H1" s="3"/>
      <c r="I1" s="3"/>
      <c r="J1" s="3"/>
      <c r="K1" s="3"/>
    </row>
    <row r="2" spans="1:11" ht="24" customHeight="1">
      <c r="A2" s="5" t="s">
        <v>185</v>
      </c>
      <c r="B2" s="5"/>
      <c r="C2" s="5"/>
      <c r="D2" s="5"/>
      <c r="E2" s="5"/>
      <c r="F2" s="5"/>
      <c r="G2" s="78"/>
      <c r="H2" s="78"/>
      <c r="I2" s="78"/>
      <c r="J2" s="78"/>
      <c r="K2" s="78"/>
    </row>
    <row r="3" spans="1:11" ht="12.75" customHeight="1">
      <c r="A3" s="6"/>
      <c r="B3" s="43"/>
      <c r="C3" s="43"/>
      <c r="D3" s="7"/>
      <c r="E3" s="43"/>
      <c r="F3" s="97" t="s">
        <v>15</v>
      </c>
      <c r="G3" s="43"/>
      <c r="H3" s="43"/>
      <c r="I3" s="43"/>
      <c r="J3" s="43"/>
      <c r="K3" s="43"/>
    </row>
    <row r="4" spans="1:11" ht="15.75" customHeight="1">
      <c r="A4" s="10" t="s">
        <v>186</v>
      </c>
      <c r="B4" s="10"/>
      <c r="C4" s="10" t="s">
        <v>187</v>
      </c>
      <c r="D4" s="10"/>
      <c r="E4" s="10"/>
      <c r="F4" s="10"/>
      <c r="G4" s="98"/>
      <c r="H4" s="98"/>
      <c r="I4" s="98"/>
      <c r="J4" s="98"/>
      <c r="K4" s="98"/>
    </row>
    <row r="5" spans="1:11" ht="15.75" customHeight="1">
      <c r="A5" s="10" t="s">
        <v>18</v>
      </c>
      <c r="B5" s="44" t="s">
        <v>19</v>
      </c>
      <c r="C5" s="44" t="s">
        <v>188</v>
      </c>
      <c r="D5" s="44" t="s">
        <v>19</v>
      </c>
      <c r="E5" s="44" t="s">
        <v>23</v>
      </c>
      <c r="F5" s="64" t="s">
        <v>19</v>
      </c>
      <c r="G5" s="98"/>
      <c r="H5" s="98"/>
      <c r="I5" s="98"/>
      <c r="J5" s="98"/>
      <c r="K5" s="98"/>
    </row>
    <row r="6" spans="1:11" ht="15.75" customHeight="1">
      <c r="A6" s="99" t="s">
        <v>24</v>
      </c>
      <c r="B6" s="100">
        <f>B7+B10</f>
        <v>110000000</v>
      </c>
      <c r="C6" s="101" t="s">
        <v>25</v>
      </c>
      <c r="D6" s="102">
        <v>32412200</v>
      </c>
      <c r="E6" s="103" t="s">
        <v>26</v>
      </c>
      <c r="F6" s="104">
        <f>F7+F8</f>
        <v>16337500</v>
      </c>
      <c r="G6" s="105"/>
      <c r="H6" s="105"/>
      <c r="I6" s="105"/>
      <c r="J6" s="105"/>
      <c r="K6" s="105"/>
    </row>
    <row r="7" spans="1:11" ht="15.75" customHeight="1">
      <c r="A7" s="106" t="s">
        <v>189</v>
      </c>
      <c r="B7" s="93">
        <v>110000000</v>
      </c>
      <c r="C7" s="107" t="s">
        <v>28</v>
      </c>
      <c r="D7" s="108">
        <v>0</v>
      </c>
      <c r="E7" s="103" t="s">
        <v>190</v>
      </c>
      <c r="F7" s="109">
        <v>10010100</v>
      </c>
      <c r="G7" s="105"/>
      <c r="H7" s="105"/>
      <c r="I7" s="105"/>
      <c r="J7" s="105"/>
      <c r="K7" s="105"/>
    </row>
    <row r="8" spans="1:11" ht="15.75" customHeight="1">
      <c r="A8" s="106" t="s">
        <v>191</v>
      </c>
      <c r="B8" s="93">
        <v>0</v>
      </c>
      <c r="C8" s="103" t="s">
        <v>31</v>
      </c>
      <c r="D8" s="108">
        <v>0</v>
      </c>
      <c r="E8" s="103" t="s">
        <v>192</v>
      </c>
      <c r="F8" s="102">
        <v>6327400</v>
      </c>
      <c r="G8" s="105"/>
      <c r="H8" s="105"/>
      <c r="I8" s="105"/>
      <c r="J8" s="105"/>
      <c r="K8" s="105"/>
    </row>
    <row r="9" spans="1:11" ht="21.75" customHeight="1">
      <c r="A9" s="101" t="s">
        <v>193</v>
      </c>
      <c r="B9" s="93">
        <v>0</v>
      </c>
      <c r="C9" s="103" t="s">
        <v>34</v>
      </c>
      <c r="D9" s="108">
        <v>0</v>
      </c>
      <c r="E9" s="103" t="s">
        <v>35</v>
      </c>
      <c r="F9" s="110">
        <v>59292500</v>
      </c>
      <c r="G9" s="105"/>
      <c r="H9" s="105"/>
      <c r="I9" s="105"/>
      <c r="J9" s="105"/>
      <c r="K9" s="105"/>
    </row>
    <row r="10" spans="1:11" ht="15.75" customHeight="1">
      <c r="A10" s="101" t="s">
        <v>194</v>
      </c>
      <c r="B10" s="111"/>
      <c r="C10" s="101" t="s">
        <v>37</v>
      </c>
      <c r="D10" s="108"/>
      <c r="E10" s="103" t="s">
        <v>38</v>
      </c>
      <c r="F10" s="112"/>
      <c r="G10" s="105"/>
      <c r="H10" s="105"/>
      <c r="I10" s="105"/>
      <c r="J10" s="105"/>
      <c r="K10" s="105"/>
    </row>
    <row r="11" spans="1:11" ht="15.75" customHeight="1">
      <c r="A11" s="113" t="s">
        <v>39</v>
      </c>
      <c r="B11" s="114"/>
      <c r="C11" s="103" t="s">
        <v>40</v>
      </c>
      <c r="D11" s="108">
        <v>1440000</v>
      </c>
      <c r="E11" s="103" t="s">
        <v>41</v>
      </c>
      <c r="F11" s="111">
        <v>28000000</v>
      </c>
      <c r="G11" s="105"/>
      <c r="H11" s="105"/>
      <c r="I11" s="105"/>
      <c r="J11" s="105"/>
      <c r="K11" s="105"/>
    </row>
    <row r="12" spans="1:11" ht="15.75" customHeight="1">
      <c r="A12" s="101" t="s">
        <v>195</v>
      </c>
      <c r="B12" s="93">
        <v>0</v>
      </c>
      <c r="C12" s="103" t="s">
        <v>43</v>
      </c>
      <c r="D12" s="108">
        <v>0</v>
      </c>
      <c r="E12" s="103" t="s">
        <v>44</v>
      </c>
      <c r="F12" s="93"/>
      <c r="G12" s="105"/>
      <c r="H12" s="105"/>
      <c r="I12" s="105"/>
      <c r="J12" s="105"/>
      <c r="K12" s="105"/>
    </row>
    <row r="13" spans="1:11" ht="15.75" customHeight="1">
      <c r="A13" s="101" t="s">
        <v>194</v>
      </c>
      <c r="B13" s="111"/>
      <c r="C13" s="103" t="s">
        <v>45</v>
      </c>
      <c r="D13" s="108">
        <v>262000</v>
      </c>
      <c r="E13" s="115" t="s">
        <v>46</v>
      </c>
      <c r="F13" s="116">
        <v>820000</v>
      </c>
      <c r="G13" s="105"/>
      <c r="H13" s="105"/>
      <c r="I13" s="105"/>
      <c r="J13" s="105"/>
      <c r="K13" s="105"/>
    </row>
    <row r="14" spans="1:11" ht="15.75" customHeight="1">
      <c r="A14" s="101" t="s">
        <v>196</v>
      </c>
      <c r="B14" s="114">
        <v>0</v>
      </c>
      <c r="C14" s="103" t="s">
        <v>47</v>
      </c>
      <c r="D14" s="108"/>
      <c r="E14" s="115" t="s">
        <v>48</v>
      </c>
      <c r="F14" s="117">
        <v>5550000</v>
      </c>
      <c r="G14" s="105"/>
      <c r="H14" s="105"/>
      <c r="I14" s="105"/>
      <c r="J14" s="105"/>
      <c r="K14" s="105"/>
    </row>
    <row r="15" spans="1:11" ht="15.75" customHeight="1">
      <c r="A15" s="101" t="s">
        <v>197</v>
      </c>
      <c r="B15" s="93">
        <v>0</v>
      </c>
      <c r="C15" s="103" t="s">
        <v>49</v>
      </c>
      <c r="D15" s="108">
        <v>9824900</v>
      </c>
      <c r="E15" s="115"/>
      <c r="F15" s="117"/>
      <c r="G15" s="105"/>
      <c r="H15" s="105"/>
      <c r="I15" s="105"/>
      <c r="J15" s="105"/>
      <c r="K15" s="105"/>
    </row>
    <row r="16" spans="1:11" ht="15.75" customHeight="1">
      <c r="A16" s="23"/>
      <c r="B16" s="111"/>
      <c r="C16" s="103" t="s">
        <v>50</v>
      </c>
      <c r="D16" s="108">
        <v>28692200</v>
      </c>
      <c r="E16" s="115"/>
      <c r="F16" s="117"/>
      <c r="G16" s="105"/>
      <c r="H16" s="105"/>
      <c r="I16" s="105"/>
      <c r="J16" s="105"/>
      <c r="K16" s="105"/>
    </row>
    <row r="17" spans="1:11" ht="15.75" customHeight="1">
      <c r="A17" s="118"/>
      <c r="B17" s="114"/>
      <c r="C17" s="103" t="s">
        <v>51</v>
      </c>
      <c r="D17" s="108">
        <v>0</v>
      </c>
      <c r="E17" s="115"/>
      <c r="F17" s="117"/>
      <c r="G17" s="105"/>
      <c r="H17" s="105"/>
      <c r="I17" s="105"/>
      <c r="J17" s="105"/>
      <c r="K17" s="120"/>
    </row>
    <row r="18" spans="1:11" ht="15.75" customHeight="1">
      <c r="A18" s="106"/>
      <c r="B18" s="93"/>
      <c r="C18" s="103" t="s">
        <v>52</v>
      </c>
      <c r="D18" s="108">
        <v>1680700</v>
      </c>
      <c r="E18" s="115"/>
      <c r="F18" s="117"/>
      <c r="G18" s="105"/>
      <c r="H18" s="105"/>
      <c r="I18" s="105"/>
      <c r="J18" s="105"/>
      <c r="K18" s="105"/>
    </row>
    <row r="19" spans="1:11" ht="15.75" customHeight="1">
      <c r="A19" s="106"/>
      <c r="B19" s="112"/>
      <c r="C19" s="101" t="s">
        <v>53</v>
      </c>
      <c r="D19" s="108">
        <v>1318000</v>
      </c>
      <c r="E19" s="115"/>
      <c r="F19" s="117"/>
      <c r="G19" s="105"/>
      <c r="H19" s="105"/>
      <c r="I19" s="105"/>
      <c r="J19" s="105"/>
      <c r="K19" s="105"/>
    </row>
    <row r="20" spans="1:11" ht="15.75" customHeight="1">
      <c r="A20" s="113"/>
      <c r="B20" s="119"/>
      <c r="C20" s="101" t="s">
        <v>54</v>
      </c>
      <c r="D20" s="108">
        <v>0</v>
      </c>
      <c r="E20" s="115"/>
      <c r="F20" s="117"/>
      <c r="G20" s="120"/>
      <c r="H20" s="105"/>
      <c r="I20" s="120"/>
      <c r="J20" s="105"/>
      <c r="K20" s="105"/>
    </row>
    <row r="21" spans="1:11" ht="15.75" customHeight="1">
      <c r="A21" s="23"/>
      <c r="B21" s="119"/>
      <c r="C21" s="101" t="s">
        <v>55</v>
      </c>
      <c r="D21" s="108">
        <v>0</v>
      </c>
      <c r="E21" s="115"/>
      <c r="F21" s="117"/>
      <c r="G21" s="120"/>
      <c r="H21" s="105"/>
      <c r="I21" s="105"/>
      <c r="J21" s="105"/>
      <c r="K21" s="105"/>
    </row>
    <row r="22" spans="1:11" ht="15.75" customHeight="1">
      <c r="A22" s="23"/>
      <c r="B22" s="119"/>
      <c r="C22" s="101" t="s">
        <v>56</v>
      </c>
      <c r="D22" s="108">
        <v>0</v>
      </c>
      <c r="E22" s="115"/>
      <c r="F22" s="117"/>
      <c r="G22" s="120"/>
      <c r="H22" s="105"/>
      <c r="I22" s="105"/>
      <c r="J22" s="105"/>
      <c r="K22" s="105"/>
    </row>
    <row r="23" spans="1:11" ht="15.75" customHeight="1">
      <c r="A23" s="23"/>
      <c r="B23" s="119"/>
      <c r="C23" s="101" t="s">
        <v>57</v>
      </c>
      <c r="D23" s="108">
        <v>0</v>
      </c>
      <c r="E23" s="115"/>
      <c r="F23" s="117"/>
      <c r="G23" s="120"/>
      <c r="H23" s="120"/>
      <c r="I23" s="105"/>
      <c r="J23" s="105"/>
      <c r="K23" s="105"/>
    </row>
    <row r="24" spans="1:11" ht="15.75" customHeight="1">
      <c r="A24" s="23"/>
      <c r="B24" s="119"/>
      <c r="C24" s="101" t="s">
        <v>58</v>
      </c>
      <c r="D24" s="108"/>
      <c r="E24" s="115"/>
      <c r="F24" s="117"/>
      <c r="G24" s="120"/>
      <c r="H24" s="105"/>
      <c r="I24" s="105"/>
      <c r="J24" s="105"/>
      <c r="K24" s="105"/>
    </row>
    <row r="25" spans="1:11" ht="15.75" customHeight="1">
      <c r="A25" s="23"/>
      <c r="B25" s="119"/>
      <c r="C25" s="101" t="s">
        <v>59</v>
      </c>
      <c r="D25" s="108">
        <v>0</v>
      </c>
      <c r="E25" s="115"/>
      <c r="F25" s="117"/>
      <c r="G25" s="120"/>
      <c r="H25" s="105"/>
      <c r="I25" s="105"/>
      <c r="J25" s="105"/>
      <c r="K25" s="105"/>
    </row>
    <row r="26" spans="1:11" ht="15.75" customHeight="1">
      <c r="A26" s="113"/>
      <c r="B26" s="119"/>
      <c r="C26" s="101" t="s">
        <v>60</v>
      </c>
      <c r="D26" s="108">
        <v>820000</v>
      </c>
      <c r="E26" s="115"/>
      <c r="F26" s="117"/>
      <c r="G26" s="120"/>
      <c r="H26" s="105"/>
      <c r="I26" s="105"/>
      <c r="J26" s="105"/>
      <c r="K26" s="105"/>
    </row>
    <row r="27" spans="1:11" ht="15.75" customHeight="1">
      <c r="A27" s="113"/>
      <c r="B27" s="117"/>
      <c r="C27" s="101" t="s">
        <v>61</v>
      </c>
      <c r="D27" s="108">
        <v>5550000</v>
      </c>
      <c r="E27" s="115"/>
      <c r="F27" s="117"/>
      <c r="G27" s="120"/>
      <c r="H27" s="105"/>
      <c r="I27" s="105"/>
      <c r="J27" s="105"/>
      <c r="K27" s="105"/>
    </row>
    <row r="28" spans="1:11" ht="15.75" customHeight="1">
      <c r="A28" s="121" t="s">
        <v>62</v>
      </c>
      <c r="B28" s="114">
        <f>B6+B11+B14+B15</f>
        <v>110000000</v>
      </c>
      <c r="C28" s="103" t="s">
        <v>63</v>
      </c>
      <c r="D28" s="108">
        <v>28000000</v>
      </c>
      <c r="E28" s="115"/>
      <c r="F28" s="117"/>
      <c r="G28" s="120"/>
      <c r="H28" s="105"/>
      <c r="I28" s="105"/>
      <c r="J28" s="105"/>
      <c r="K28" s="105"/>
    </row>
    <row r="29" spans="1:11" ht="15.75" customHeight="1">
      <c r="A29" s="101" t="s">
        <v>64</v>
      </c>
      <c r="B29" s="93">
        <v>2435200</v>
      </c>
      <c r="C29" s="103" t="s">
        <v>65</v>
      </c>
      <c r="D29" s="108">
        <v>0</v>
      </c>
      <c r="E29" s="122" t="s">
        <v>67</v>
      </c>
      <c r="F29" s="93">
        <f>F6+F9+F10+F11+F12+F13+F14</f>
        <v>110000000</v>
      </c>
      <c r="G29" s="120"/>
      <c r="H29" s="105"/>
      <c r="I29" s="105"/>
      <c r="J29" s="105"/>
      <c r="K29" s="105"/>
    </row>
    <row r="30" spans="1:11" ht="15.75" customHeight="1">
      <c r="A30" s="106"/>
      <c r="B30" s="111"/>
      <c r="C30" s="103" t="s">
        <v>66</v>
      </c>
      <c r="D30" s="110">
        <v>0</v>
      </c>
      <c r="E30" s="115" t="s">
        <v>198</v>
      </c>
      <c r="F30" s="117">
        <v>2435200</v>
      </c>
      <c r="G30" s="105"/>
      <c r="H30" s="105"/>
      <c r="I30" s="105"/>
      <c r="J30" s="105"/>
      <c r="K30" s="105"/>
    </row>
    <row r="31" spans="1:11" ht="15.75" customHeight="1">
      <c r="A31" s="106"/>
      <c r="B31" s="114"/>
      <c r="C31" s="23"/>
      <c r="D31" s="112"/>
      <c r="E31" s="115"/>
      <c r="F31" s="117"/>
      <c r="G31" s="105"/>
      <c r="H31" s="105"/>
      <c r="I31" s="105"/>
      <c r="J31" s="105"/>
      <c r="K31" s="105"/>
    </row>
    <row r="32" spans="1:11" ht="15.75" customHeight="1">
      <c r="A32" s="106"/>
      <c r="B32" s="114"/>
      <c r="C32" s="122" t="s">
        <v>67</v>
      </c>
      <c r="D32" s="116">
        <f>D30+D29+D28+D27+D26+D25+D24+D23+D22+D21+D20+D19+D18+D17+D16+D15+D14+D13+D12+D11+D10+D9+D8+D7+D6</f>
        <v>110000000</v>
      </c>
      <c r="E32" s="113"/>
      <c r="F32" s="117"/>
      <c r="G32" s="105"/>
      <c r="H32" s="105"/>
      <c r="I32" s="105"/>
      <c r="J32" s="105"/>
      <c r="K32" s="105"/>
    </row>
    <row r="33" spans="1:11" ht="15.75" customHeight="1">
      <c r="A33" s="106"/>
      <c r="B33" s="114"/>
      <c r="C33" s="115" t="s">
        <v>68</v>
      </c>
      <c r="D33" s="119">
        <v>2435200</v>
      </c>
      <c r="E33" s="113"/>
      <c r="F33" s="117"/>
      <c r="G33" s="105"/>
      <c r="H33" s="105"/>
      <c r="I33" s="105"/>
      <c r="J33" s="105"/>
      <c r="K33" s="105"/>
    </row>
    <row r="34" spans="1:11" ht="15.75" customHeight="1">
      <c r="A34" s="123"/>
      <c r="B34" s="93"/>
      <c r="C34" s="124"/>
      <c r="D34" s="119"/>
      <c r="E34" s="125"/>
      <c r="F34" s="126"/>
      <c r="G34" s="127"/>
      <c r="H34" s="127"/>
      <c r="I34" s="127"/>
      <c r="J34" s="127"/>
      <c r="K34" s="127"/>
    </row>
    <row r="35" spans="1:11" ht="15.75" customHeight="1">
      <c r="A35" s="128" t="s">
        <v>69</v>
      </c>
      <c r="B35" s="129">
        <f>B28+B29</f>
        <v>112435200</v>
      </c>
      <c r="C35" s="130" t="s">
        <v>70</v>
      </c>
      <c r="D35" s="100">
        <f>D32+D33</f>
        <v>112435200</v>
      </c>
      <c r="E35" s="130" t="s">
        <v>70</v>
      </c>
      <c r="F35" s="93">
        <f>F29+F30</f>
        <v>112435200</v>
      </c>
      <c r="G35" s="127"/>
      <c r="H35" s="127"/>
      <c r="I35" s="127"/>
      <c r="J35" s="127"/>
      <c r="K35" s="127"/>
    </row>
    <row r="36" spans="1:11" ht="15.75" customHeight="1">
      <c r="A36" s="43"/>
      <c r="B36" s="41"/>
      <c r="C36" s="41"/>
      <c r="D36" s="41"/>
      <c r="E36" s="41"/>
      <c r="F36" s="43"/>
      <c r="G36" s="43"/>
      <c r="H36" s="43"/>
      <c r="I36" s="43"/>
      <c r="J36" s="43"/>
      <c r="K36" s="43"/>
    </row>
    <row r="37" spans="1:11" ht="15.75" customHeight="1">
      <c r="A37" s="43"/>
      <c r="B37" s="41"/>
      <c r="C37" s="41"/>
      <c r="D37" s="41"/>
      <c r="E37" s="41"/>
      <c r="F37" s="43"/>
      <c r="G37" s="43"/>
      <c r="H37" s="43"/>
      <c r="I37" s="43"/>
      <c r="J37" s="43"/>
      <c r="K37" s="43"/>
    </row>
    <row r="38" spans="1:11" ht="15.75" customHeight="1">
      <c r="A38" s="43"/>
      <c r="B38" s="41"/>
      <c r="C38" s="41"/>
      <c r="D38" s="43"/>
      <c r="E38" s="41"/>
      <c r="F38" s="43"/>
      <c r="G38" s="43"/>
      <c r="H38" s="43"/>
      <c r="I38" s="43"/>
      <c r="J38" s="43"/>
      <c r="K38" s="43"/>
    </row>
    <row r="39" spans="1:11" ht="12.75" customHeight="1">
      <c r="A39" s="43"/>
      <c r="B39" s="41"/>
      <c r="C39" s="41"/>
      <c r="D39" s="41"/>
      <c r="E39" s="43"/>
      <c r="F39" s="41"/>
      <c r="G39" s="43"/>
      <c r="H39" s="43"/>
      <c r="I39" s="43"/>
      <c r="J39" s="43"/>
      <c r="K39" s="43"/>
    </row>
    <row r="40" spans="1:11" ht="12.75" customHeight="1">
      <c r="A40" s="43"/>
      <c r="B40" s="41"/>
      <c r="C40" s="41"/>
      <c r="D40" s="41"/>
      <c r="E40" s="43"/>
      <c r="F40" s="43"/>
      <c r="G40" s="43"/>
      <c r="H40" s="43"/>
      <c r="I40" s="43"/>
      <c r="J40" s="43"/>
      <c r="K40" s="43"/>
    </row>
    <row r="41" spans="1:11" ht="12.75" customHeight="1">
      <c r="A41" s="43"/>
      <c r="B41" s="43"/>
      <c r="C41" s="41"/>
      <c r="D41" s="41"/>
      <c r="E41" s="43"/>
      <c r="F41" s="43"/>
      <c r="G41" s="43"/>
      <c r="H41" s="43"/>
      <c r="I41" s="43"/>
      <c r="J41" s="43"/>
      <c r="K41" s="43"/>
    </row>
    <row r="42" spans="1:11" ht="12.75" customHeight="1">
      <c r="A42" s="43"/>
      <c r="B42" s="43"/>
      <c r="C42" s="41"/>
      <c r="D42" s="41"/>
      <c r="E42" s="43"/>
      <c r="F42" s="43"/>
      <c r="G42" s="43"/>
      <c r="H42" s="43"/>
      <c r="I42" s="43"/>
      <c r="J42" s="43"/>
      <c r="K42" s="43"/>
    </row>
    <row r="43" spans="1:11" ht="12.75" customHeight="1">
      <c r="A43" s="43"/>
      <c r="B43" s="43"/>
      <c r="C43" s="41"/>
      <c r="D43" s="41"/>
      <c r="E43" s="43"/>
      <c r="F43" s="43"/>
      <c r="G43" s="43"/>
      <c r="H43" s="43"/>
      <c r="I43" s="43"/>
      <c r="J43" s="43"/>
      <c r="K43" s="43"/>
    </row>
    <row r="44" spans="1:11" ht="12.75" customHeight="1">
      <c r="A44" s="43"/>
      <c r="B44" s="43"/>
      <c r="C44" s="41"/>
      <c r="D44" s="43"/>
      <c r="E44" s="43"/>
      <c r="F44" s="43"/>
      <c r="G44" s="43"/>
      <c r="H44" s="43"/>
      <c r="I44" s="43"/>
      <c r="J44" s="43"/>
      <c r="K44" s="43"/>
    </row>
    <row r="45" spans="1:11" ht="12.75" customHeight="1">
      <c r="A45" s="43"/>
      <c r="B45" s="43"/>
      <c r="C45" s="41"/>
      <c r="D45" s="43"/>
      <c r="E45" s="43"/>
      <c r="F45" s="43"/>
      <c r="G45" s="43"/>
      <c r="H45" s="43"/>
      <c r="I45" s="43"/>
      <c r="J45" s="43"/>
      <c r="K45" s="43"/>
    </row>
    <row r="46" spans="1:11" ht="12.75" customHeight="1">
      <c r="A46" s="43"/>
      <c r="B46" s="43"/>
      <c r="C46" s="41"/>
      <c r="D46" s="43"/>
      <c r="E46" s="43"/>
      <c r="F46" s="43"/>
      <c r="G46" s="43"/>
      <c r="H46" s="43"/>
      <c r="I46" s="43"/>
      <c r="J46" s="43"/>
      <c r="K46" s="43"/>
    </row>
    <row r="47" spans="1:11" ht="12.75" customHeight="1">
      <c r="A47" s="43"/>
      <c r="B47" s="43"/>
      <c r="C47" s="41"/>
      <c r="D47" s="43"/>
      <c r="E47" s="43"/>
      <c r="F47" s="43"/>
      <c r="G47" s="43"/>
      <c r="H47" s="43"/>
      <c r="I47" s="43"/>
      <c r="J47" s="43"/>
      <c r="K47" s="43"/>
    </row>
  </sheetData>
  <sheetProtection/>
  <mergeCells count="3">
    <mergeCell ref="A2:F2"/>
    <mergeCell ref="A4:B4"/>
    <mergeCell ref="C4:F4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9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workbookViewId="0" topLeftCell="A1">
      <selection activeCell="D12" sqref="D12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80" t="s">
        <v>199</v>
      </c>
      <c r="B1" s="36"/>
      <c r="C1" s="37"/>
      <c r="D1" s="37"/>
      <c r="E1" s="37"/>
      <c r="F1" s="37"/>
      <c r="G1" s="37"/>
      <c r="H1" s="37"/>
      <c r="I1" s="37"/>
      <c r="J1" s="90"/>
      <c r="K1" s="3"/>
    </row>
    <row r="2" spans="1:11" ht="12.75" customHeight="1">
      <c r="A2" s="4"/>
      <c r="B2" s="36"/>
      <c r="C2" s="37"/>
      <c r="D2" s="37"/>
      <c r="E2" s="37"/>
      <c r="F2" s="37"/>
      <c r="G2" s="37"/>
      <c r="H2" s="37"/>
      <c r="I2" s="37"/>
      <c r="J2" s="33"/>
      <c r="K2" s="3"/>
    </row>
    <row r="3" spans="1:11" ht="24.75" customHeight="1">
      <c r="A3" s="81" t="s">
        <v>200</v>
      </c>
      <c r="B3" s="81"/>
      <c r="C3" s="81"/>
      <c r="D3" s="81"/>
      <c r="E3" s="81"/>
      <c r="F3" s="81"/>
      <c r="G3" s="81"/>
      <c r="H3" s="81"/>
      <c r="I3" s="81"/>
      <c r="J3" s="81"/>
      <c r="K3" s="39"/>
    </row>
    <row r="4" spans="1:11" ht="19.5" customHeight="1">
      <c r="A4" s="6"/>
      <c r="B4" s="40"/>
      <c r="C4" s="41"/>
      <c r="D4" s="41"/>
      <c r="E4" s="41"/>
      <c r="F4" s="41"/>
      <c r="G4" s="41"/>
      <c r="H4" s="41"/>
      <c r="I4" s="41"/>
      <c r="J4" s="91" t="s">
        <v>15</v>
      </c>
      <c r="K4" s="43"/>
    </row>
    <row r="5" spans="1:11" ht="22.5" customHeight="1">
      <c r="A5" s="82" t="s">
        <v>201</v>
      </c>
      <c r="B5" s="82" t="s">
        <v>202</v>
      </c>
      <c r="C5" s="46" t="s">
        <v>203</v>
      </c>
      <c r="D5" s="44" t="s">
        <v>204</v>
      </c>
      <c r="E5" s="44" t="s">
        <v>205</v>
      </c>
      <c r="F5" s="61" t="s">
        <v>206</v>
      </c>
      <c r="G5" s="61" t="s">
        <v>207</v>
      </c>
      <c r="H5" s="82" t="s">
        <v>208</v>
      </c>
      <c r="I5" s="44" t="s">
        <v>209</v>
      </c>
      <c r="J5" s="92" t="s">
        <v>210</v>
      </c>
      <c r="K5" s="45"/>
    </row>
    <row r="6" spans="1:11" ht="21" customHeight="1">
      <c r="A6" s="82"/>
      <c r="B6" s="82"/>
      <c r="C6" s="46"/>
      <c r="D6" s="44"/>
      <c r="E6" s="44"/>
      <c r="F6" s="44"/>
      <c r="G6" s="61"/>
      <c r="H6" s="82"/>
      <c r="I6" s="44"/>
      <c r="J6" s="44"/>
      <c r="K6" s="45"/>
    </row>
    <row r="7" spans="1:11" ht="32.25" customHeight="1">
      <c r="A7" s="83"/>
      <c r="B7" s="84" t="s">
        <v>211</v>
      </c>
      <c r="C7" s="85">
        <f>D7+E7</f>
        <v>112435200</v>
      </c>
      <c r="D7" s="85">
        <v>2435200</v>
      </c>
      <c r="E7" s="85">
        <v>110000000</v>
      </c>
      <c r="F7" s="85">
        <v>0</v>
      </c>
      <c r="G7" s="85">
        <v>0</v>
      </c>
      <c r="H7" s="85">
        <v>0</v>
      </c>
      <c r="I7" s="85">
        <v>0</v>
      </c>
      <c r="J7" s="93">
        <v>0</v>
      </c>
      <c r="K7" s="48"/>
    </row>
    <row r="8" spans="1:11" ht="18.75" customHeight="1">
      <c r="A8" s="86"/>
      <c r="B8" s="87"/>
      <c r="C8" s="85">
        <f>SUM(D8:J8)</f>
        <v>0</v>
      </c>
      <c r="D8" s="85">
        <v>0</v>
      </c>
      <c r="E8" s="85"/>
      <c r="F8" s="85">
        <v>0</v>
      </c>
      <c r="G8" s="85">
        <v>0</v>
      </c>
      <c r="H8" s="85">
        <v>0</v>
      </c>
      <c r="I8" s="85">
        <v>0</v>
      </c>
      <c r="J8" s="93">
        <v>0</v>
      </c>
      <c r="K8" s="48"/>
    </row>
    <row r="9" spans="1:11" ht="18.75" customHeight="1">
      <c r="A9" s="86"/>
      <c r="B9" s="87"/>
      <c r="C9" s="85">
        <f>SUM(D9:J9)</f>
        <v>0</v>
      </c>
      <c r="D9" s="85">
        <v>0</v>
      </c>
      <c r="E9" s="85"/>
      <c r="F9" s="85">
        <v>0</v>
      </c>
      <c r="G9" s="85">
        <v>0</v>
      </c>
      <c r="H9" s="85">
        <v>0</v>
      </c>
      <c r="I9" s="85">
        <v>0</v>
      </c>
      <c r="J9" s="93">
        <v>0</v>
      </c>
      <c r="K9" s="48"/>
    </row>
    <row r="10" spans="1:11" ht="18.75" customHeight="1">
      <c r="A10" s="51"/>
      <c r="B10" s="88"/>
      <c r="C10" s="51"/>
      <c r="D10" s="51"/>
      <c r="E10" s="51"/>
      <c r="F10" s="51"/>
      <c r="G10" s="51"/>
      <c r="H10" s="51"/>
      <c r="I10" s="51"/>
      <c r="J10" s="51"/>
      <c r="K10" s="48"/>
    </row>
    <row r="11" spans="1:11" ht="18.75" customHeight="1">
      <c r="A11" s="88"/>
      <c r="B11" s="88"/>
      <c r="C11" s="88"/>
      <c r="D11" s="89"/>
      <c r="E11" s="89"/>
      <c r="F11" s="48"/>
      <c r="G11" s="88"/>
      <c r="H11" s="88"/>
      <c r="I11" s="88"/>
      <c r="J11" s="89"/>
      <c r="K11" s="48"/>
    </row>
    <row r="12" spans="1:11" ht="18.75" customHeight="1">
      <c r="A12" s="89"/>
      <c r="B12" s="88"/>
      <c r="C12" s="89"/>
      <c r="D12" s="88"/>
      <c r="E12" s="89"/>
      <c r="F12" s="48"/>
      <c r="G12" s="89"/>
      <c r="H12" s="88"/>
      <c r="I12" s="89"/>
      <c r="J12" s="88"/>
      <c r="K12" s="48"/>
    </row>
    <row r="13" spans="1:11" ht="18.75" customHeight="1">
      <c r="A13" s="89"/>
      <c r="B13" s="89"/>
      <c r="C13" s="89"/>
      <c r="D13" s="89"/>
      <c r="E13" s="89"/>
      <c r="F13" s="51"/>
      <c r="G13" s="88"/>
      <c r="H13" s="89"/>
      <c r="I13" s="88"/>
      <c r="J13" s="89"/>
      <c r="K13" s="48"/>
    </row>
    <row r="14" spans="1:11" ht="18.75" customHeight="1">
      <c r="A14" s="89"/>
      <c r="B14" s="89"/>
      <c r="C14" s="89"/>
      <c r="D14" s="88"/>
      <c r="E14" s="89"/>
      <c r="F14" s="48"/>
      <c r="G14" s="89"/>
      <c r="H14" s="88"/>
      <c r="I14" s="89"/>
      <c r="J14" s="89"/>
      <c r="K14" s="48"/>
    </row>
    <row r="15" spans="1:11" ht="18.75" customHeight="1">
      <c r="A15" s="89"/>
      <c r="B15" s="88"/>
      <c r="C15" s="88"/>
      <c r="D15" s="89"/>
      <c r="E15" s="89"/>
      <c r="F15" s="51"/>
      <c r="G15" s="89"/>
      <c r="H15" s="89"/>
      <c r="I15" s="88"/>
      <c r="J15" s="88"/>
      <c r="K15" s="48"/>
    </row>
    <row r="16" spans="1:11" ht="18.75" customHeight="1">
      <c r="A16" s="89"/>
      <c r="B16" s="89"/>
      <c r="C16" s="89"/>
      <c r="D16" s="89"/>
      <c r="E16" s="88"/>
      <c r="F16" s="48"/>
      <c r="G16" s="88"/>
      <c r="H16" s="89"/>
      <c r="I16" s="89"/>
      <c r="J16" s="89"/>
      <c r="K16" s="48"/>
    </row>
    <row r="17" spans="1:11" ht="22.5" customHeight="1">
      <c r="A17" s="89"/>
      <c r="B17" s="89"/>
      <c r="C17" s="89"/>
      <c r="D17" s="88"/>
      <c r="E17" s="89"/>
      <c r="F17" s="51"/>
      <c r="G17" s="89"/>
      <c r="H17" s="88"/>
      <c r="I17" s="89"/>
      <c r="J17" s="89"/>
      <c r="K17" s="48"/>
    </row>
    <row r="18" ht="22.5" customHeight="1"/>
    <row r="19" spans="1:11" ht="22.5" customHeight="1">
      <c r="A19" s="53"/>
      <c r="B19" s="53"/>
      <c r="C19" s="54"/>
      <c r="D19" s="53"/>
      <c r="E19" s="53"/>
      <c r="F19" s="53"/>
      <c r="G19" s="53"/>
      <c r="H19" s="53"/>
      <c r="I19" s="53"/>
      <c r="J19" s="53"/>
      <c r="K19" s="53"/>
    </row>
    <row r="20" ht="22.5" customHeight="1"/>
    <row r="21" spans="1:11" ht="22.5" customHeight="1">
      <c r="A21" s="53"/>
      <c r="B21" s="53"/>
      <c r="C21" s="53"/>
      <c r="D21" s="54"/>
      <c r="E21" s="53"/>
      <c r="F21" s="53"/>
      <c r="G21" s="53"/>
      <c r="H21" s="53"/>
      <c r="I21" s="53"/>
      <c r="J21" s="53"/>
      <c r="K21" s="53"/>
    </row>
  </sheetData>
  <sheetProtection/>
  <mergeCells count="11"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82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GridLines="0" showZeros="0" workbookViewId="0" topLeftCell="D1">
      <selection activeCell="E71" sqref="E71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57" customWidth="1"/>
    <col min="6" max="6" width="15.5" style="57" customWidth="1"/>
    <col min="7" max="10" width="15.5" style="0" customWidth="1"/>
    <col min="11" max="11" width="17.16015625" style="0" customWidth="1"/>
  </cols>
  <sheetData>
    <row r="1" spans="1:11" ht="19.5" customHeight="1">
      <c r="A1" s="1" t="s">
        <v>212</v>
      </c>
      <c r="B1" s="4"/>
      <c r="C1" s="4"/>
      <c r="D1" s="36"/>
      <c r="E1" s="58"/>
      <c r="F1" s="58"/>
      <c r="G1" s="37"/>
      <c r="H1" s="37"/>
      <c r="I1" s="33"/>
      <c r="J1" s="37"/>
      <c r="K1" s="3"/>
    </row>
    <row r="2" spans="1:11" ht="20.25" customHeight="1">
      <c r="A2" s="38" t="s">
        <v>213</v>
      </c>
      <c r="B2" s="38"/>
      <c r="C2" s="38"/>
      <c r="D2" s="38"/>
      <c r="E2" s="59"/>
      <c r="F2" s="59"/>
      <c r="G2" s="38"/>
      <c r="H2" s="38"/>
      <c r="I2" s="38"/>
      <c r="J2" s="38"/>
      <c r="K2" s="78"/>
    </row>
    <row r="3" spans="1:11" ht="12.75" customHeight="1">
      <c r="A3" s="6"/>
      <c r="B3" s="6"/>
      <c r="C3" s="6"/>
      <c r="D3" s="40"/>
      <c r="E3" s="60"/>
      <c r="F3" s="60"/>
      <c r="G3" s="41"/>
      <c r="H3" s="41"/>
      <c r="I3" s="79"/>
      <c r="J3" s="34" t="s">
        <v>15</v>
      </c>
      <c r="K3" s="43"/>
    </row>
    <row r="4" spans="1:11" ht="18.75" customHeight="1">
      <c r="A4" s="61" t="s">
        <v>77</v>
      </c>
      <c r="B4" s="62"/>
      <c r="C4" s="46"/>
      <c r="D4" s="44" t="s">
        <v>78</v>
      </c>
      <c r="E4" s="63" t="s">
        <v>203</v>
      </c>
      <c r="F4" s="63" t="s">
        <v>75</v>
      </c>
      <c r="G4" s="44" t="s">
        <v>76</v>
      </c>
      <c r="H4" s="44" t="s">
        <v>214</v>
      </c>
      <c r="I4" s="44" t="s">
        <v>215</v>
      </c>
      <c r="J4" s="44" t="s">
        <v>216</v>
      </c>
      <c r="K4" s="45"/>
    </row>
    <row r="5" spans="1:11" ht="18.75" customHeight="1">
      <c r="A5" s="10" t="s">
        <v>79</v>
      </c>
      <c r="B5" s="10" t="s">
        <v>80</v>
      </c>
      <c r="C5" s="10" t="s">
        <v>81</v>
      </c>
      <c r="D5" s="44"/>
      <c r="E5" s="63"/>
      <c r="F5" s="63"/>
      <c r="G5" s="44"/>
      <c r="H5" s="64"/>
      <c r="I5" s="44"/>
      <c r="J5" s="44"/>
      <c r="K5" s="45"/>
    </row>
    <row r="6" spans="1:11" ht="18.75" customHeight="1">
      <c r="A6" s="65">
        <v>201</v>
      </c>
      <c r="B6" s="66"/>
      <c r="C6" s="66"/>
      <c r="D6" s="67" t="s">
        <v>82</v>
      </c>
      <c r="E6" s="68">
        <f aca="true" t="shared" si="0" ref="E6:E67">F6+G6</f>
        <v>32412200</v>
      </c>
      <c r="F6" s="68">
        <f>F7+F12+F16+F19+F21+F27+F29+F24</f>
        <v>15554200</v>
      </c>
      <c r="G6" s="68">
        <f>G7+G12+G16+G19+G21+G27+G29+G24+G31</f>
        <v>16858000</v>
      </c>
      <c r="H6" s="69"/>
      <c r="I6" s="69">
        <v>0</v>
      </c>
      <c r="J6" s="69">
        <v>0</v>
      </c>
      <c r="K6" s="48"/>
    </row>
    <row r="7" spans="1:11" ht="18.75" customHeight="1">
      <c r="A7" s="65">
        <v>201</v>
      </c>
      <c r="B7" s="66" t="s">
        <v>83</v>
      </c>
      <c r="C7" s="66"/>
      <c r="D7" s="70" t="s">
        <v>84</v>
      </c>
      <c r="E7" s="68">
        <f t="shared" si="0"/>
        <v>11506800</v>
      </c>
      <c r="F7" s="68">
        <f>F8+F9+F10</f>
        <v>3939600</v>
      </c>
      <c r="G7" s="68">
        <f>G8+G9+G10+G11</f>
        <v>7567200</v>
      </c>
      <c r="H7" s="69"/>
      <c r="I7" s="69">
        <v>0</v>
      </c>
      <c r="J7" s="69">
        <v>0</v>
      </c>
      <c r="K7" s="48"/>
    </row>
    <row r="8" spans="1:11" ht="18.75" customHeight="1">
      <c r="A8" s="65">
        <v>201</v>
      </c>
      <c r="B8" s="66" t="s">
        <v>83</v>
      </c>
      <c r="C8" s="66" t="s">
        <v>85</v>
      </c>
      <c r="D8" s="70" t="s">
        <v>86</v>
      </c>
      <c r="E8" s="68">
        <f t="shared" si="0"/>
        <v>2750700</v>
      </c>
      <c r="F8" s="68">
        <v>2750700</v>
      </c>
      <c r="G8" s="68">
        <v>0</v>
      </c>
      <c r="H8" s="69"/>
      <c r="I8" s="69">
        <v>0</v>
      </c>
      <c r="J8" s="69">
        <v>0</v>
      </c>
      <c r="K8" s="48"/>
    </row>
    <row r="9" spans="1:11" ht="18.75" customHeight="1">
      <c r="A9" s="65">
        <v>201</v>
      </c>
      <c r="B9" s="66" t="s">
        <v>83</v>
      </c>
      <c r="C9" s="66" t="s">
        <v>87</v>
      </c>
      <c r="D9" s="70" t="s">
        <v>88</v>
      </c>
      <c r="E9" s="68">
        <f t="shared" si="0"/>
        <v>7382200</v>
      </c>
      <c r="F9" s="71">
        <v>0</v>
      </c>
      <c r="G9" s="71">
        <v>7382200</v>
      </c>
      <c r="H9" s="69"/>
      <c r="I9" s="69">
        <v>0</v>
      </c>
      <c r="J9" s="69">
        <v>0</v>
      </c>
      <c r="K9" s="48"/>
    </row>
    <row r="10" spans="1:11" ht="18.75" customHeight="1">
      <c r="A10" s="65">
        <v>201</v>
      </c>
      <c r="B10" s="66" t="s">
        <v>83</v>
      </c>
      <c r="C10" s="66" t="s">
        <v>83</v>
      </c>
      <c r="D10" s="70" t="s">
        <v>89</v>
      </c>
      <c r="E10" s="68">
        <f t="shared" si="0"/>
        <v>1188900</v>
      </c>
      <c r="F10" s="71">
        <v>1188900</v>
      </c>
      <c r="G10" s="71">
        <v>0</v>
      </c>
      <c r="H10" s="69"/>
      <c r="I10" s="69">
        <v>0</v>
      </c>
      <c r="J10" s="69">
        <v>0</v>
      </c>
      <c r="K10" s="48"/>
    </row>
    <row r="11" spans="1:11" ht="18.75" customHeight="1">
      <c r="A11" s="65">
        <v>201</v>
      </c>
      <c r="B11" s="66" t="s">
        <v>83</v>
      </c>
      <c r="C11" s="66" t="s">
        <v>90</v>
      </c>
      <c r="D11" s="70" t="s">
        <v>91</v>
      </c>
      <c r="E11" s="68">
        <f t="shared" si="0"/>
        <v>185000</v>
      </c>
      <c r="F11" s="71">
        <v>0</v>
      </c>
      <c r="G11" s="71">
        <v>185000</v>
      </c>
      <c r="H11" s="69"/>
      <c r="I11" s="69">
        <v>0</v>
      </c>
      <c r="J11" s="69">
        <v>0</v>
      </c>
      <c r="K11" s="48"/>
    </row>
    <row r="12" spans="1:11" ht="18.75" customHeight="1">
      <c r="A12" s="65">
        <v>201</v>
      </c>
      <c r="B12" s="66" t="s">
        <v>92</v>
      </c>
      <c r="C12" s="66"/>
      <c r="D12" s="70" t="s">
        <v>93</v>
      </c>
      <c r="E12" s="68">
        <f t="shared" si="0"/>
        <v>2900200</v>
      </c>
      <c r="F12" s="71">
        <f>F13+F14+F15</f>
        <v>489800</v>
      </c>
      <c r="G12" s="71">
        <f>G13+G14+G15</f>
        <v>2410400</v>
      </c>
      <c r="H12" s="69"/>
      <c r="I12" s="69">
        <v>0</v>
      </c>
      <c r="J12" s="69">
        <v>0</v>
      </c>
      <c r="K12" s="48"/>
    </row>
    <row r="13" spans="1:11" ht="18.75" customHeight="1">
      <c r="A13" s="65">
        <v>201</v>
      </c>
      <c r="B13" s="66" t="s">
        <v>92</v>
      </c>
      <c r="C13" s="66" t="s">
        <v>85</v>
      </c>
      <c r="D13" s="70" t="s">
        <v>86</v>
      </c>
      <c r="E13" s="68">
        <f t="shared" si="0"/>
        <v>154000</v>
      </c>
      <c r="F13" s="71">
        <v>154000</v>
      </c>
      <c r="G13" s="71">
        <v>0</v>
      </c>
      <c r="H13" s="69"/>
      <c r="I13" s="69">
        <v>0</v>
      </c>
      <c r="J13" s="69">
        <v>0</v>
      </c>
      <c r="K13" s="48"/>
    </row>
    <row r="14" spans="1:11" ht="18.75" customHeight="1">
      <c r="A14" s="65">
        <v>201</v>
      </c>
      <c r="B14" s="66" t="s">
        <v>92</v>
      </c>
      <c r="C14" s="66" t="s">
        <v>94</v>
      </c>
      <c r="D14" s="70" t="s">
        <v>88</v>
      </c>
      <c r="E14" s="68">
        <f t="shared" si="0"/>
        <v>1360000</v>
      </c>
      <c r="F14" s="71">
        <v>0</v>
      </c>
      <c r="G14" s="71">
        <v>1360000</v>
      </c>
      <c r="H14" s="69"/>
      <c r="I14" s="69">
        <v>0</v>
      </c>
      <c r="J14" s="69">
        <v>0</v>
      </c>
      <c r="K14" s="48"/>
    </row>
    <row r="15" spans="1:11" ht="18.75" customHeight="1">
      <c r="A15" s="65">
        <v>201</v>
      </c>
      <c r="B15" s="66" t="s">
        <v>92</v>
      </c>
      <c r="C15" s="66" t="s">
        <v>95</v>
      </c>
      <c r="D15" s="70" t="s">
        <v>96</v>
      </c>
      <c r="E15" s="68">
        <f t="shared" si="0"/>
        <v>1386200</v>
      </c>
      <c r="F15" s="71">
        <v>335800</v>
      </c>
      <c r="G15" s="71">
        <v>1050400</v>
      </c>
      <c r="H15" s="69"/>
      <c r="I15" s="69">
        <v>0</v>
      </c>
      <c r="J15" s="69">
        <v>0</v>
      </c>
      <c r="K15" s="48"/>
    </row>
    <row r="16" spans="1:11" ht="18.75" customHeight="1">
      <c r="A16" s="65">
        <v>201</v>
      </c>
      <c r="B16" s="66" t="s">
        <v>97</v>
      </c>
      <c r="C16" s="66"/>
      <c r="D16" s="70" t="s">
        <v>98</v>
      </c>
      <c r="E16" s="68">
        <f t="shared" si="0"/>
        <v>11561000</v>
      </c>
      <c r="F16" s="71">
        <f>F17+F18</f>
        <v>10124100</v>
      </c>
      <c r="G16" s="71">
        <f>G17+G18</f>
        <v>1436900</v>
      </c>
      <c r="H16" s="69"/>
      <c r="I16" s="69">
        <v>0</v>
      </c>
      <c r="J16" s="69">
        <v>0</v>
      </c>
      <c r="K16" s="48"/>
    </row>
    <row r="17" spans="1:11" ht="18.75" customHeight="1">
      <c r="A17" s="65">
        <v>201</v>
      </c>
      <c r="B17" s="66" t="s">
        <v>97</v>
      </c>
      <c r="C17" s="66" t="s">
        <v>85</v>
      </c>
      <c r="D17" s="70" t="s">
        <v>86</v>
      </c>
      <c r="E17" s="68">
        <f t="shared" si="0"/>
        <v>10124100</v>
      </c>
      <c r="F17" s="71">
        <v>10124100</v>
      </c>
      <c r="G17" s="71">
        <v>0</v>
      </c>
      <c r="H17" s="69"/>
      <c r="I17" s="69">
        <v>0</v>
      </c>
      <c r="J17" s="69">
        <v>0</v>
      </c>
      <c r="K17" s="48"/>
    </row>
    <row r="18" spans="1:11" ht="18.75" customHeight="1">
      <c r="A18" s="65">
        <v>201</v>
      </c>
      <c r="B18" s="66" t="s">
        <v>97</v>
      </c>
      <c r="C18" s="66" t="s">
        <v>99</v>
      </c>
      <c r="D18" s="70" t="s">
        <v>100</v>
      </c>
      <c r="E18" s="68">
        <f t="shared" si="0"/>
        <v>1436900</v>
      </c>
      <c r="F18" s="71">
        <v>0</v>
      </c>
      <c r="G18" s="71">
        <v>1436900</v>
      </c>
      <c r="H18" s="69"/>
      <c r="I18" s="69">
        <v>0</v>
      </c>
      <c r="J18" s="69">
        <v>0</v>
      </c>
      <c r="K18" s="48"/>
    </row>
    <row r="19" spans="1:11" ht="18.75" customHeight="1">
      <c r="A19" s="65">
        <v>201</v>
      </c>
      <c r="B19" s="66" t="s">
        <v>101</v>
      </c>
      <c r="C19" s="66"/>
      <c r="D19" s="70" t="s">
        <v>102</v>
      </c>
      <c r="E19" s="68">
        <f t="shared" si="0"/>
        <v>3000000</v>
      </c>
      <c r="F19" s="71">
        <f>F20</f>
        <v>0</v>
      </c>
      <c r="G19" s="71">
        <f>G20</f>
        <v>3000000</v>
      </c>
      <c r="H19" s="69"/>
      <c r="I19" s="69">
        <v>0</v>
      </c>
      <c r="J19" s="69">
        <v>0</v>
      </c>
      <c r="K19" s="48"/>
    </row>
    <row r="20" spans="1:10" ht="18.75" customHeight="1">
      <c r="A20" s="65">
        <v>201</v>
      </c>
      <c r="B20" s="66" t="s">
        <v>101</v>
      </c>
      <c r="C20" s="66" t="s">
        <v>99</v>
      </c>
      <c r="D20" s="70" t="s">
        <v>103</v>
      </c>
      <c r="E20" s="68">
        <f t="shared" si="0"/>
        <v>3000000</v>
      </c>
      <c r="F20" s="71">
        <v>0</v>
      </c>
      <c r="G20" s="71">
        <v>3000000</v>
      </c>
      <c r="H20" s="69"/>
      <c r="I20" s="69">
        <v>0</v>
      </c>
      <c r="J20" s="69">
        <v>0</v>
      </c>
    </row>
    <row r="21" spans="1:11" ht="18.75" customHeight="1">
      <c r="A21" s="65">
        <v>201</v>
      </c>
      <c r="B21" s="66" t="s">
        <v>104</v>
      </c>
      <c r="C21" s="66"/>
      <c r="D21" s="72" t="s">
        <v>105</v>
      </c>
      <c r="E21" s="68">
        <f t="shared" si="0"/>
        <v>152000</v>
      </c>
      <c r="F21" s="71">
        <f>F22+F23</f>
        <v>24000</v>
      </c>
      <c r="G21" s="71">
        <f>G22+G23</f>
        <v>128000</v>
      </c>
      <c r="H21" s="73"/>
      <c r="I21" s="73"/>
      <c r="J21" s="73"/>
      <c r="K21" s="48"/>
    </row>
    <row r="22" spans="1:11" ht="18.75" customHeight="1">
      <c r="A22" s="65">
        <v>201</v>
      </c>
      <c r="B22" s="66" t="s">
        <v>104</v>
      </c>
      <c r="C22" s="66" t="s">
        <v>85</v>
      </c>
      <c r="D22" s="70" t="s">
        <v>86</v>
      </c>
      <c r="E22" s="68">
        <f t="shared" si="0"/>
        <v>24000</v>
      </c>
      <c r="F22" s="71">
        <v>24000</v>
      </c>
      <c r="G22" s="71">
        <v>0</v>
      </c>
      <c r="H22" s="74"/>
      <c r="I22" s="76"/>
      <c r="J22" s="76"/>
      <c r="K22" s="48"/>
    </row>
    <row r="23" spans="1:11" ht="18.75" customHeight="1">
      <c r="A23" s="65">
        <v>201</v>
      </c>
      <c r="B23" s="66" t="s">
        <v>104</v>
      </c>
      <c r="C23" s="66" t="s">
        <v>87</v>
      </c>
      <c r="D23" s="72" t="s">
        <v>88</v>
      </c>
      <c r="E23" s="68">
        <f t="shared" si="0"/>
        <v>128000</v>
      </c>
      <c r="F23" s="71">
        <v>0</v>
      </c>
      <c r="G23" s="71">
        <v>128000</v>
      </c>
      <c r="H23" s="75"/>
      <c r="I23" s="75"/>
      <c r="J23" s="75"/>
      <c r="K23" s="48"/>
    </row>
    <row r="24" spans="1:10" ht="18.75" customHeight="1">
      <c r="A24" s="65">
        <v>201</v>
      </c>
      <c r="B24" s="66" t="s">
        <v>106</v>
      </c>
      <c r="C24" s="66"/>
      <c r="D24" s="72" t="s">
        <v>107</v>
      </c>
      <c r="E24" s="68">
        <f t="shared" si="0"/>
        <v>1276700</v>
      </c>
      <c r="F24" s="71">
        <f>F25+F26</f>
        <v>976700</v>
      </c>
      <c r="G24" s="71">
        <f>G25+G26</f>
        <v>300000</v>
      </c>
      <c r="H24" s="76"/>
      <c r="I24" s="76"/>
      <c r="J24" s="76"/>
    </row>
    <row r="25" spans="1:10" ht="18.75" customHeight="1">
      <c r="A25" s="65">
        <v>201</v>
      </c>
      <c r="B25" s="66" t="s">
        <v>106</v>
      </c>
      <c r="C25" s="66" t="s">
        <v>90</v>
      </c>
      <c r="D25" s="72" t="s">
        <v>108</v>
      </c>
      <c r="E25" s="68">
        <f t="shared" si="0"/>
        <v>300000</v>
      </c>
      <c r="F25" s="71"/>
      <c r="G25" s="71">
        <v>300000</v>
      </c>
      <c r="H25" s="76"/>
      <c r="I25" s="76"/>
      <c r="J25" s="76"/>
    </row>
    <row r="26" spans="1:10" ht="18.75" customHeight="1">
      <c r="A26" s="65">
        <v>201</v>
      </c>
      <c r="B26" s="66" t="s">
        <v>106</v>
      </c>
      <c r="C26" s="66" t="s">
        <v>95</v>
      </c>
      <c r="D26" s="72" t="s">
        <v>96</v>
      </c>
      <c r="E26" s="68">
        <f t="shared" si="0"/>
        <v>976700</v>
      </c>
      <c r="F26" s="71">
        <v>976700</v>
      </c>
      <c r="G26" s="71"/>
      <c r="H26" s="76"/>
      <c r="I26" s="76"/>
      <c r="J26" s="76"/>
    </row>
    <row r="27" spans="1:10" ht="18.75" customHeight="1">
      <c r="A27" s="65">
        <v>201</v>
      </c>
      <c r="B27" s="66" t="s">
        <v>109</v>
      </c>
      <c r="C27" s="66"/>
      <c r="D27" s="72" t="s">
        <v>110</v>
      </c>
      <c r="E27" s="68">
        <f t="shared" si="0"/>
        <v>162500</v>
      </c>
      <c r="F27" s="71">
        <f>F28</f>
        <v>0</v>
      </c>
      <c r="G27" s="71">
        <f aca="true" t="shared" si="1" ref="G27:G31">G28</f>
        <v>162500</v>
      </c>
      <c r="H27" s="76"/>
      <c r="I27" s="76"/>
      <c r="J27" s="76"/>
    </row>
    <row r="28" spans="1:10" ht="18.75" customHeight="1">
      <c r="A28" s="65">
        <v>201</v>
      </c>
      <c r="B28" s="66" t="s">
        <v>109</v>
      </c>
      <c r="C28" s="66" t="s">
        <v>99</v>
      </c>
      <c r="D28" s="70" t="s">
        <v>111</v>
      </c>
      <c r="E28" s="68">
        <f t="shared" si="0"/>
        <v>162500</v>
      </c>
      <c r="F28" s="71">
        <v>0</v>
      </c>
      <c r="G28" s="71">
        <v>162500</v>
      </c>
      <c r="H28" s="76"/>
      <c r="I28" s="76"/>
      <c r="J28" s="76"/>
    </row>
    <row r="29" spans="1:10" ht="18.75" customHeight="1">
      <c r="A29" s="65">
        <v>201</v>
      </c>
      <c r="B29" s="66" t="s">
        <v>112</v>
      </c>
      <c r="C29" s="66"/>
      <c r="D29" s="72" t="s">
        <v>113</v>
      </c>
      <c r="E29" s="68">
        <f t="shared" si="0"/>
        <v>983000</v>
      </c>
      <c r="F29" s="71">
        <f>F30</f>
        <v>0</v>
      </c>
      <c r="G29" s="71">
        <f t="shared" si="1"/>
        <v>983000</v>
      </c>
      <c r="H29" s="76"/>
      <c r="I29" s="76"/>
      <c r="J29" s="76"/>
    </row>
    <row r="30" spans="1:10" ht="18.75" customHeight="1">
      <c r="A30" s="65">
        <v>201</v>
      </c>
      <c r="B30" s="66" t="s">
        <v>112</v>
      </c>
      <c r="C30" s="66" t="s">
        <v>87</v>
      </c>
      <c r="D30" s="72" t="s">
        <v>88</v>
      </c>
      <c r="E30" s="68">
        <f t="shared" si="0"/>
        <v>983000</v>
      </c>
      <c r="F30" s="71">
        <v>0</v>
      </c>
      <c r="G30" s="71">
        <v>983000</v>
      </c>
      <c r="H30" s="76"/>
      <c r="I30" s="76"/>
      <c r="J30" s="76"/>
    </row>
    <row r="31" spans="1:10" ht="18.75" customHeight="1">
      <c r="A31" s="65">
        <v>201</v>
      </c>
      <c r="B31" s="66" t="s">
        <v>114</v>
      </c>
      <c r="C31" s="66"/>
      <c r="D31" s="72" t="s">
        <v>115</v>
      </c>
      <c r="E31" s="68">
        <f t="shared" si="0"/>
        <v>870000</v>
      </c>
      <c r="F31" s="71"/>
      <c r="G31" s="71">
        <f t="shared" si="1"/>
        <v>870000</v>
      </c>
      <c r="H31" s="76"/>
      <c r="I31" s="76"/>
      <c r="J31" s="76"/>
    </row>
    <row r="32" spans="1:10" ht="18.75" customHeight="1">
      <c r="A32" s="65">
        <v>201</v>
      </c>
      <c r="B32" s="66" t="s">
        <v>114</v>
      </c>
      <c r="C32" s="66" t="s">
        <v>116</v>
      </c>
      <c r="D32" s="72" t="s">
        <v>117</v>
      </c>
      <c r="E32" s="68">
        <f t="shared" si="0"/>
        <v>870000</v>
      </c>
      <c r="F32" s="71"/>
      <c r="G32" s="71">
        <v>870000</v>
      </c>
      <c r="H32" s="76"/>
      <c r="I32" s="76"/>
      <c r="J32" s="76"/>
    </row>
    <row r="33" spans="1:10" ht="18.75" customHeight="1">
      <c r="A33" s="65">
        <v>206</v>
      </c>
      <c r="B33" s="66"/>
      <c r="C33" s="66"/>
      <c r="D33" s="72" t="s">
        <v>118</v>
      </c>
      <c r="E33" s="68">
        <f t="shared" si="0"/>
        <v>1440000</v>
      </c>
      <c r="F33" s="71">
        <f aca="true" t="shared" si="2" ref="F33:F38">F34</f>
        <v>100000</v>
      </c>
      <c r="G33" s="71">
        <f aca="true" t="shared" si="3" ref="G33:G38">G34</f>
        <v>1340000</v>
      </c>
      <c r="H33" s="76"/>
      <c r="I33" s="76"/>
      <c r="J33" s="76"/>
    </row>
    <row r="34" spans="1:10" ht="18.75" customHeight="1">
      <c r="A34" s="65">
        <v>206</v>
      </c>
      <c r="B34" s="66" t="s">
        <v>85</v>
      </c>
      <c r="C34" s="66"/>
      <c r="D34" s="72" t="s">
        <v>119</v>
      </c>
      <c r="E34" s="68">
        <f t="shared" si="0"/>
        <v>1440000</v>
      </c>
      <c r="F34" s="71">
        <f>F36+F35</f>
        <v>100000</v>
      </c>
      <c r="G34" s="71">
        <f>G36+G35</f>
        <v>1340000</v>
      </c>
      <c r="H34" s="76"/>
      <c r="I34" s="76"/>
      <c r="J34" s="76"/>
    </row>
    <row r="35" spans="1:10" ht="18.75" customHeight="1">
      <c r="A35" s="65">
        <v>206</v>
      </c>
      <c r="B35" s="66" t="s">
        <v>85</v>
      </c>
      <c r="C35" s="66" t="s">
        <v>85</v>
      </c>
      <c r="D35" s="72" t="s">
        <v>86</v>
      </c>
      <c r="E35" s="68">
        <f t="shared" si="0"/>
        <v>100000</v>
      </c>
      <c r="F35" s="71">
        <v>100000</v>
      </c>
      <c r="G35" s="71"/>
      <c r="H35" s="76"/>
      <c r="I35" s="76"/>
      <c r="J35" s="76"/>
    </row>
    <row r="36" spans="1:10" ht="18.75" customHeight="1">
      <c r="A36" s="65">
        <v>206</v>
      </c>
      <c r="B36" s="66" t="s">
        <v>85</v>
      </c>
      <c r="C36" s="66" t="s">
        <v>87</v>
      </c>
      <c r="D36" s="70" t="s">
        <v>88</v>
      </c>
      <c r="E36" s="68">
        <f t="shared" si="0"/>
        <v>1340000</v>
      </c>
      <c r="F36" s="71">
        <v>0</v>
      </c>
      <c r="G36" s="71">
        <v>1340000</v>
      </c>
      <c r="H36" s="76"/>
      <c r="I36" s="76"/>
      <c r="J36" s="76"/>
    </row>
    <row r="37" spans="1:10" ht="18.75" customHeight="1">
      <c r="A37" s="65">
        <v>208</v>
      </c>
      <c r="B37" s="66"/>
      <c r="C37" s="66"/>
      <c r="D37" s="72" t="s">
        <v>120</v>
      </c>
      <c r="E37" s="68">
        <f t="shared" si="0"/>
        <v>262000</v>
      </c>
      <c r="F37" s="71">
        <f t="shared" si="2"/>
        <v>0</v>
      </c>
      <c r="G37" s="71">
        <f t="shared" si="3"/>
        <v>262000</v>
      </c>
      <c r="H37" s="76"/>
      <c r="I37" s="76"/>
      <c r="J37" s="76"/>
    </row>
    <row r="38" spans="1:10" ht="18.75" customHeight="1">
      <c r="A38" s="65">
        <v>208</v>
      </c>
      <c r="B38" s="66" t="s">
        <v>85</v>
      </c>
      <c r="C38" s="66"/>
      <c r="D38" s="72" t="s">
        <v>121</v>
      </c>
      <c r="E38" s="68">
        <f t="shared" si="0"/>
        <v>262000</v>
      </c>
      <c r="F38" s="71">
        <f t="shared" si="2"/>
        <v>0</v>
      </c>
      <c r="G38" s="71">
        <f t="shared" si="3"/>
        <v>262000</v>
      </c>
      <c r="H38" s="76"/>
      <c r="I38" s="76"/>
      <c r="J38" s="76"/>
    </row>
    <row r="39" spans="1:10" ht="18.75" customHeight="1">
      <c r="A39" s="65">
        <v>208</v>
      </c>
      <c r="B39" s="66" t="s">
        <v>85</v>
      </c>
      <c r="C39" s="66" t="s">
        <v>87</v>
      </c>
      <c r="D39" s="72" t="s">
        <v>88</v>
      </c>
      <c r="E39" s="68">
        <f t="shared" si="0"/>
        <v>262000</v>
      </c>
      <c r="F39" s="71">
        <v>0</v>
      </c>
      <c r="G39" s="71">
        <v>262000</v>
      </c>
      <c r="H39" s="76"/>
      <c r="I39" s="76"/>
      <c r="J39" s="76"/>
    </row>
    <row r="40" spans="1:10" ht="18.75" customHeight="1">
      <c r="A40" s="65">
        <v>211</v>
      </c>
      <c r="B40" s="66"/>
      <c r="C40" s="66"/>
      <c r="D40" s="72" t="s">
        <v>122</v>
      </c>
      <c r="E40" s="68">
        <f t="shared" si="0"/>
        <v>9824900</v>
      </c>
      <c r="F40" s="71">
        <f>F41+F43+F46</f>
        <v>0</v>
      </c>
      <c r="G40" s="71">
        <f>G41+G43+G46</f>
        <v>9824900</v>
      </c>
      <c r="H40" s="76"/>
      <c r="I40" s="76"/>
      <c r="J40" s="76"/>
    </row>
    <row r="41" spans="1:10" ht="18.75" customHeight="1">
      <c r="A41" s="65">
        <v>211</v>
      </c>
      <c r="B41" s="66" t="s">
        <v>85</v>
      </c>
      <c r="C41" s="66"/>
      <c r="D41" s="72" t="s">
        <v>123</v>
      </c>
      <c r="E41" s="68">
        <f t="shared" si="0"/>
        <v>1356000</v>
      </c>
      <c r="F41" s="71">
        <f>F42</f>
        <v>0</v>
      </c>
      <c r="G41" s="71">
        <f>G42</f>
        <v>1356000</v>
      </c>
      <c r="H41" s="76"/>
      <c r="I41" s="76"/>
      <c r="J41" s="76"/>
    </row>
    <row r="42" spans="1:10" ht="18.75" customHeight="1">
      <c r="A42" s="65">
        <v>211</v>
      </c>
      <c r="B42" s="66" t="s">
        <v>85</v>
      </c>
      <c r="C42" s="66" t="s">
        <v>87</v>
      </c>
      <c r="D42" s="72" t="s">
        <v>88</v>
      </c>
      <c r="E42" s="68">
        <f t="shared" si="0"/>
        <v>1356000</v>
      </c>
      <c r="F42" s="71"/>
      <c r="G42" s="71">
        <v>1356000</v>
      </c>
      <c r="H42" s="76"/>
      <c r="I42" s="76"/>
      <c r="J42" s="76"/>
    </row>
    <row r="43" spans="1:10" ht="18.75" customHeight="1">
      <c r="A43" s="65">
        <v>211</v>
      </c>
      <c r="B43" s="66" t="s">
        <v>124</v>
      </c>
      <c r="C43" s="66"/>
      <c r="D43" s="72" t="s">
        <v>125</v>
      </c>
      <c r="E43" s="68">
        <f t="shared" si="0"/>
        <v>8168900</v>
      </c>
      <c r="F43" s="71">
        <f>F44+F45</f>
        <v>0</v>
      </c>
      <c r="G43" s="71">
        <f>G44+G45</f>
        <v>8168900</v>
      </c>
      <c r="H43" s="76"/>
      <c r="I43" s="76"/>
      <c r="J43" s="76"/>
    </row>
    <row r="44" spans="1:10" ht="18.75" customHeight="1">
      <c r="A44" s="65">
        <v>211</v>
      </c>
      <c r="B44" s="66" t="s">
        <v>124</v>
      </c>
      <c r="C44" s="66" t="s">
        <v>94</v>
      </c>
      <c r="D44" s="72" t="s">
        <v>126</v>
      </c>
      <c r="E44" s="68">
        <f t="shared" si="0"/>
        <v>7433700</v>
      </c>
      <c r="F44" s="71">
        <v>0</v>
      </c>
      <c r="G44" s="71">
        <v>7433700</v>
      </c>
      <c r="H44" s="76"/>
      <c r="I44" s="76"/>
      <c r="J44" s="76"/>
    </row>
    <row r="45" spans="1:10" ht="18.75" customHeight="1">
      <c r="A45" s="65">
        <v>211</v>
      </c>
      <c r="B45" s="66" t="s">
        <v>124</v>
      </c>
      <c r="C45" s="66" t="s">
        <v>127</v>
      </c>
      <c r="D45" s="72" t="s">
        <v>128</v>
      </c>
      <c r="E45" s="68">
        <f t="shared" si="0"/>
        <v>735200</v>
      </c>
      <c r="F45" s="71">
        <v>0</v>
      </c>
      <c r="G45" s="71">
        <v>735200</v>
      </c>
      <c r="H45" s="76"/>
      <c r="I45" s="76"/>
      <c r="J45" s="76"/>
    </row>
    <row r="46" spans="1:10" ht="18.75" customHeight="1">
      <c r="A46" s="65">
        <v>211</v>
      </c>
      <c r="B46" s="66" t="s">
        <v>92</v>
      </c>
      <c r="C46" s="66"/>
      <c r="D46" s="72" t="s">
        <v>129</v>
      </c>
      <c r="E46" s="68">
        <f t="shared" si="0"/>
        <v>300000</v>
      </c>
      <c r="F46" s="71">
        <f aca="true" t="shared" si="4" ref="F46:F51">F47</f>
        <v>0</v>
      </c>
      <c r="G46" s="71">
        <f aca="true" t="shared" si="5" ref="G46:G51">G47</f>
        <v>300000</v>
      </c>
      <c r="H46" s="76"/>
      <c r="I46" s="76"/>
      <c r="J46" s="76"/>
    </row>
    <row r="47" spans="1:10" ht="18.75" customHeight="1">
      <c r="A47" s="65">
        <v>211</v>
      </c>
      <c r="B47" s="66" t="s">
        <v>92</v>
      </c>
      <c r="C47" s="66" t="s">
        <v>85</v>
      </c>
      <c r="D47" s="72" t="s">
        <v>130</v>
      </c>
      <c r="E47" s="68">
        <f t="shared" si="0"/>
        <v>300000</v>
      </c>
      <c r="F47" s="71">
        <v>0</v>
      </c>
      <c r="G47" s="71">
        <v>300000</v>
      </c>
      <c r="H47" s="76"/>
      <c r="I47" s="76"/>
      <c r="J47" s="76"/>
    </row>
    <row r="48" spans="1:10" ht="18.75" customHeight="1">
      <c r="A48" s="65">
        <v>212</v>
      </c>
      <c r="B48" s="66"/>
      <c r="C48" s="66"/>
      <c r="D48" s="72" t="s">
        <v>131</v>
      </c>
      <c r="E48" s="68">
        <f t="shared" si="0"/>
        <v>28692200</v>
      </c>
      <c r="F48" s="71">
        <f>F49+F51+F53+F56</f>
        <v>495300</v>
      </c>
      <c r="G48" s="71">
        <f>G49+G51+G53+G56</f>
        <v>28196900</v>
      </c>
      <c r="H48" s="76"/>
      <c r="I48" s="76"/>
      <c r="J48" s="76"/>
    </row>
    <row r="49" spans="1:10" ht="18.75" customHeight="1">
      <c r="A49" s="65">
        <v>212</v>
      </c>
      <c r="B49" s="66" t="s">
        <v>85</v>
      </c>
      <c r="C49" s="66"/>
      <c r="D49" s="72" t="s">
        <v>132</v>
      </c>
      <c r="E49" s="68">
        <f t="shared" si="0"/>
        <v>495300</v>
      </c>
      <c r="F49" s="71">
        <f t="shared" si="4"/>
        <v>495300</v>
      </c>
      <c r="G49" s="71">
        <f t="shared" si="5"/>
        <v>0</v>
      </c>
      <c r="H49" s="76"/>
      <c r="I49" s="76"/>
      <c r="J49" s="76"/>
    </row>
    <row r="50" spans="1:10" ht="18.75" customHeight="1">
      <c r="A50" s="65">
        <v>212</v>
      </c>
      <c r="B50" s="66" t="s">
        <v>85</v>
      </c>
      <c r="C50" s="66" t="s">
        <v>85</v>
      </c>
      <c r="D50" s="72" t="s">
        <v>86</v>
      </c>
      <c r="E50" s="68">
        <f t="shared" si="0"/>
        <v>495300</v>
      </c>
      <c r="F50" s="71">
        <v>495300</v>
      </c>
      <c r="G50" s="71">
        <v>0</v>
      </c>
      <c r="H50" s="76"/>
      <c r="I50" s="76"/>
      <c r="J50" s="76"/>
    </row>
    <row r="51" spans="1:10" ht="18.75" customHeight="1">
      <c r="A51" s="65">
        <v>212</v>
      </c>
      <c r="B51" s="66" t="s">
        <v>94</v>
      </c>
      <c r="C51" s="66"/>
      <c r="D51" s="72" t="s">
        <v>133</v>
      </c>
      <c r="E51" s="68">
        <f t="shared" si="0"/>
        <v>1807000</v>
      </c>
      <c r="F51" s="71">
        <f t="shared" si="4"/>
        <v>0</v>
      </c>
      <c r="G51" s="71">
        <f t="shared" si="5"/>
        <v>1807000</v>
      </c>
      <c r="H51" s="76"/>
      <c r="I51" s="76"/>
      <c r="J51" s="76"/>
    </row>
    <row r="52" spans="1:10" ht="18.75" customHeight="1">
      <c r="A52" s="65">
        <v>212</v>
      </c>
      <c r="B52" s="66" t="s">
        <v>94</v>
      </c>
      <c r="C52" s="66" t="s">
        <v>134</v>
      </c>
      <c r="D52" s="72" t="s">
        <v>133</v>
      </c>
      <c r="E52" s="68">
        <f t="shared" si="0"/>
        <v>1807000</v>
      </c>
      <c r="F52" s="71">
        <v>0</v>
      </c>
      <c r="G52" s="71">
        <v>1807000</v>
      </c>
      <c r="H52" s="76"/>
      <c r="I52" s="76"/>
      <c r="J52" s="76"/>
    </row>
    <row r="53" spans="1:10" ht="18.75" customHeight="1">
      <c r="A53" s="65">
        <v>212</v>
      </c>
      <c r="B53" s="66" t="s">
        <v>83</v>
      </c>
      <c r="C53" s="66"/>
      <c r="D53" s="72" t="s">
        <v>135</v>
      </c>
      <c r="E53" s="68">
        <f t="shared" si="0"/>
        <v>9839900</v>
      </c>
      <c r="F53" s="71">
        <f>F54+F55</f>
        <v>0</v>
      </c>
      <c r="G53" s="71">
        <f>G54+G55</f>
        <v>9839900</v>
      </c>
      <c r="H53" s="76"/>
      <c r="I53" s="76"/>
      <c r="J53" s="76"/>
    </row>
    <row r="54" spans="1:10" ht="18.75" customHeight="1">
      <c r="A54" s="65">
        <v>212</v>
      </c>
      <c r="B54" s="66" t="s">
        <v>83</v>
      </c>
      <c r="C54" s="66" t="s">
        <v>83</v>
      </c>
      <c r="D54" s="72" t="s">
        <v>136</v>
      </c>
      <c r="E54" s="68">
        <f t="shared" si="0"/>
        <v>4032500</v>
      </c>
      <c r="F54" s="71">
        <v>0</v>
      </c>
      <c r="G54" s="71">
        <v>4032500</v>
      </c>
      <c r="H54" s="76"/>
      <c r="I54" s="76"/>
      <c r="J54" s="76"/>
    </row>
    <row r="55" spans="1:10" ht="18.75" customHeight="1">
      <c r="A55" s="65">
        <v>212</v>
      </c>
      <c r="B55" s="66" t="s">
        <v>83</v>
      </c>
      <c r="C55" s="66" t="s">
        <v>116</v>
      </c>
      <c r="D55" s="72" t="s">
        <v>137</v>
      </c>
      <c r="E55" s="68">
        <f t="shared" si="0"/>
        <v>5807400</v>
      </c>
      <c r="F55" s="71">
        <v>0</v>
      </c>
      <c r="G55" s="71">
        <v>5807400</v>
      </c>
      <c r="H55" s="76"/>
      <c r="I55" s="76"/>
      <c r="J55" s="76"/>
    </row>
    <row r="56" spans="1:10" ht="18.75" customHeight="1">
      <c r="A56" s="65">
        <v>212</v>
      </c>
      <c r="B56" s="66" t="s">
        <v>138</v>
      </c>
      <c r="C56" s="66"/>
      <c r="D56" s="72" t="s">
        <v>139</v>
      </c>
      <c r="E56" s="68">
        <f t="shared" si="0"/>
        <v>16550000</v>
      </c>
      <c r="F56" s="71">
        <f aca="true" t="shared" si="6" ref="F56:F59">F57</f>
        <v>0</v>
      </c>
      <c r="G56" s="71">
        <f aca="true" t="shared" si="7" ref="G56:G59">G57</f>
        <v>16550000</v>
      </c>
      <c r="H56" s="76"/>
      <c r="I56" s="76"/>
      <c r="J56" s="76"/>
    </row>
    <row r="57" spans="1:10" ht="18.75" customHeight="1">
      <c r="A57" s="65">
        <v>212</v>
      </c>
      <c r="B57" s="66" t="s">
        <v>138</v>
      </c>
      <c r="C57" s="66" t="s">
        <v>85</v>
      </c>
      <c r="D57" s="72" t="s">
        <v>139</v>
      </c>
      <c r="E57" s="68">
        <f t="shared" si="0"/>
        <v>16550000</v>
      </c>
      <c r="F57" s="71">
        <v>0</v>
      </c>
      <c r="G57" s="71">
        <v>16550000</v>
      </c>
      <c r="H57" s="76"/>
      <c r="I57" s="76"/>
      <c r="J57" s="76"/>
    </row>
    <row r="58" spans="1:10" ht="18.75" customHeight="1">
      <c r="A58" s="65">
        <v>214</v>
      </c>
      <c r="B58" s="66"/>
      <c r="C58" s="66"/>
      <c r="D58" s="72" t="s">
        <v>140</v>
      </c>
      <c r="E58" s="68">
        <f t="shared" si="0"/>
        <v>1680700</v>
      </c>
      <c r="F58" s="77">
        <f t="shared" si="6"/>
        <v>0</v>
      </c>
      <c r="G58" s="77">
        <f t="shared" si="7"/>
        <v>1680700</v>
      </c>
      <c r="H58" s="76"/>
      <c r="I58" s="76"/>
      <c r="J58" s="76"/>
    </row>
    <row r="59" spans="1:10" ht="18.75" customHeight="1">
      <c r="A59" s="65">
        <v>214</v>
      </c>
      <c r="B59" s="66" t="s">
        <v>116</v>
      </c>
      <c r="C59" s="66"/>
      <c r="D59" s="72" t="s">
        <v>141</v>
      </c>
      <c r="E59" s="68">
        <f t="shared" si="0"/>
        <v>1680700</v>
      </c>
      <c r="F59" s="77">
        <f t="shared" si="6"/>
        <v>0</v>
      </c>
      <c r="G59" s="77">
        <f t="shared" si="7"/>
        <v>1680700</v>
      </c>
      <c r="H59" s="76"/>
      <c r="I59" s="76"/>
      <c r="J59" s="76"/>
    </row>
    <row r="60" spans="1:10" ht="18.75" customHeight="1">
      <c r="A60" s="65">
        <v>214</v>
      </c>
      <c r="B60" s="66" t="s">
        <v>116</v>
      </c>
      <c r="C60" s="66" t="s">
        <v>85</v>
      </c>
      <c r="D60" s="72" t="s">
        <v>142</v>
      </c>
      <c r="E60" s="68">
        <f t="shared" si="0"/>
        <v>1680700</v>
      </c>
      <c r="F60" s="77">
        <v>0</v>
      </c>
      <c r="G60" s="77">
        <v>1680700</v>
      </c>
      <c r="H60" s="76"/>
      <c r="I60" s="76"/>
      <c r="J60" s="76"/>
    </row>
    <row r="61" spans="1:10" ht="18.75" customHeight="1">
      <c r="A61" s="65">
        <v>224</v>
      </c>
      <c r="B61" s="66"/>
      <c r="C61" s="66"/>
      <c r="D61" s="72" t="s">
        <v>143</v>
      </c>
      <c r="E61" s="68">
        <f t="shared" si="0"/>
        <v>1318000</v>
      </c>
      <c r="F61" s="77">
        <f>F62</f>
        <v>188000</v>
      </c>
      <c r="G61" s="77">
        <f>G62</f>
        <v>1130000</v>
      </c>
      <c r="H61" s="76"/>
      <c r="I61" s="76"/>
      <c r="J61" s="76"/>
    </row>
    <row r="62" spans="1:10" ht="18.75" customHeight="1">
      <c r="A62" s="65">
        <v>224</v>
      </c>
      <c r="B62" s="66" t="s">
        <v>134</v>
      </c>
      <c r="C62" s="66"/>
      <c r="D62" s="72" t="s">
        <v>144</v>
      </c>
      <c r="E62" s="68">
        <f t="shared" si="0"/>
        <v>1318000</v>
      </c>
      <c r="F62" s="77">
        <f>F63+F64</f>
        <v>188000</v>
      </c>
      <c r="G62" s="77">
        <f>G63+G64</f>
        <v>1130000</v>
      </c>
      <c r="H62" s="76"/>
      <c r="I62" s="76"/>
      <c r="J62" s="76"/>
    </row>
    <row r="63" spans="1:10" ht="18.75" customHeight="1">
      <c r="A63" s="65">
        <v>224</v>
      </c>
      <c r="B63" s="66" t="s">
        <v>134</v>
      </c>
      <c r="C63" s="66" t="s">
        <v>85</v>
      </c>
      <c r="D63" s="72" t="s">
        <v>86</v>
      </c>
      <c r="E63" s="68">
        <f t="shared" si="0"/>
        <v>188000</v>
      </c>
      <c r="F63" s="77">
        <v>188000</v>
      </c>
      <c r="G63" s="77">
        <v>0</v>
      </c>
      <c r="H63" s="76"/>
      <c r="I63" s="76"/>
      <c r="J63" s="76"/>
    </row>
    <row r="64" spans="1:10" ht="18.75" customHeight="1">
      <c r="A64" s="65">
        <v>224</v>
      </c>
      <c r="B64" s="66" t="s">
        <v>134</v>
      </c>
      <c r="C64" s="66" t="s">
        <v>145</v>
      </c>
      <c r="D64" s="72" t="s">
        <v>146</v>
      </c>
      <c r="E64" s="68">
        <f t="shared" si="0"/>
        <v>1130000</v>
      </c>
      <c r="F64" s="77">
        <v>0</v>
      </c>
      <c r="G64" s="77">
        <v>1130000</v>
      </c>
      <c r="H64" s="76"/>
      <c r="I64" s="76"/>
      <c r="J64" s="76"/>
    </row>
    <row r="65" spans="1:10" ht="18.75" customHeight="1">
      <c r="A65" s="65">
        <v>227</v>
      </c>
      <c r="B65" s="66"/>
      <c r="C65" s="66"/>
      <c r="D65" s="72" t="s">
        <v>147</v>
      </c>
      <c r="E65" s="68">
        <f t="shared" si="0"/>
        <v>820000</v>
      </c>
      <c r="F65" s="77">
        <v>0</v>
      </c>
      <c r="G65" s="77">
        <v>820000</v>
      </c>
      <c r="H65" s="76"/>
      <c r="I65" s="76"/>
      <c r="J65" s="76"/>
    </row>
    <row r="66" spans="1:10" ht="18.75" customHeight="1">
      <c r="A66" s="65">
        <v>229</v>
      </c>
      <c r="B66" s="66"/>
      <c r="C66" s="66"/>
      <c r="D66" s="72" t="s">
        <v>148</v>
      </c>
      <c r="E66" s="68">
        <f t="shared" si="0"/>
        <v>5550000</v>
      </c>
      <c r="F66" s="77">
        <v>1350000</v>
      </c>
      <c r="G66" s="77">
        <v>4200000</v>
      </c>
      <c r="H66" s="76"/>
      <c r="I66" s="76"/>
      <c r="J66" s="76"/>
    </row>
    <row r="67" spans="1:10" ht="18.75" customHeight="1">
      <c r="A67" s="65">
        <v>229</v>
      </c>
      <c r="B67" s="66" t="s">
        <v>87</v>
      </c>
      <c r="C67" s="66"/>
      <c r="D67" s="72" t="s">
        <v>149</v>
      </c>
      <c r="E67" s="68">
        <f t="shared" si="0"/>
        <v>5550000</v>
      </c>
      <c r="F67" s="77">
        <v>1350000</v>
      </c>
      <c r="G67" s="77">
        <v>4200000</v>
      </c>
      <c r="H67" s="76"/>
      <c r="I67" s="68"/>
      <c r="J67" s="76"/>
    </row>
    <row r="68" spans="1:10" ht="18.75" customHeight="1">
      <c r="A68" s="65">
        <v>230</v>
      </c>
      <c r="B68" s="66" t="s">
        <v>97</v>
      </c>
      <c r="C68" s="66"/>
      <c r="D68" s="72" t="s">
        <v>217</v>
      </c>
      <c r="E68" s="68">
        <f>I68</f>
        <v>28000000</v>
      </c>
      <c r="F68" s="77"/>
      <c r="G68" s="76"/>
      <c r="H68" s="76"/>
      <c r="I68" s="68">
        <v>28000000</v>
      </c>
      <c r="J68" s="76"/>
    </row>
    <row r="69" spans="1:10" ht="18.75" customHeight="1">
      <c r="A69" s="65">
        <v>230</v>
      </c>
      <c r="B69" s="66" t="s">
        <v>97</v>
      </c>
      <c r="C69" s="66" t="s">
        <v>85</v>
      </c>
      <c r="D69" s="72" t="s">
        <v>218</v>
      </c>
      <c r="E69" s="68">
        <f>I69</f>
        <v>28000000</v>
      </c>
      <c r="F69" s="77"/>
      <c r="G69" s="76"/>
      <c r="H69" s="76"/>
      <c r="I69" s="68">
        <v>28000000</v>
      </c>
      <c r="J69" s="76"/>
    </row>
    <row r="70" spans="1:10" ht="18.75" customHeight="1">
      <c r="A70" s="65"/>
      <c r="B70" s="66"/>
      <c r="C70" s="66"/>
      <c r="D70" s="72" t="s">
        <v>203</v>
      </c>
      <c r="E70" s="68">
        <f>SUM(E6,E33,E37,E40,E48,E58,E61,E65,E66,E68)</f>
        <v>110000000</v>
      </c>
      <c r="F70" s="68">
        <f aca="true" t="shared" si="8" ref="E70:J70">SUM(F6,F28,F31,F35,F46,F57,F60,F64,F65,F67)</f>
        <v>17004200</v>
      </c>
      <c r="G70" s="68">
        <f t="shared" si="8"/>
        <v>42571200</v>
      </c>
      <c r="H70" s="68">
        <f t="shared" si="8"/>
        <v>0</v>
      </c>
      <c r="I70" s="68">
        <f t="shared" si="8"/>
        <v>0</v>
      </c>
      <c r="J70" s="68">
        <f t="shared" si="8"/>
        <v>0</v>
      </c>
    </row>
    <row r="71" ht="18.75" customHeight="1"/>
  </sheetData>
  <sheetProtection/>
  <autoFilter ref="A5:K70"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portrait" paperSize="9" scale="74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A16" sqref="A16"/>
    </sheetView>
  </sheetViews>
  <sheetFormatPr defaultColWidth="9.16015625" defaultRowHeight="11.25"/>
  <cols>
    <col min="1" max="3" width="7.332031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19.5" customHeight="1">
      <c r="A1" s="1" t="s">
        <v>219</v>
      </c>
      <c r="B1" s="4"/>
      <c r="C1" s="4"/>
      <c r="D1" s="36"/>
      <c r="E1" s="37"/>
      <c r="F1" s="37"/>
      <c r="G1" s="33"/>
      <c r="H1" s="3"/>
      <c r="I1" s="3"/>
    </row>
    <row r="2" spans="1:9" ht="27" customHeight="1">
      <c r="A2" s="38" t="s">
        <v>220</v>
      </c>
      <c r="B2" s="38"/>
      <c r="C2" s="38"/>
      <c r="D2" s="38"/>
      <c r="E2" s="38"/>
      <c r="F2" s="38"/>
      <c r="G2" s="38"/>
      <c r="H2" s="39"/>
      <c r="I2" s="39"/>
    </row>
    <row r="3" spans="1:9" ht="15" customHeight="1">
      <c r="A3" s="6"/>
      <c r="B3" s="6"/>
      <c r="C3" s="6"/>
      <c r="D3" s="40"/>
      <c r="E3" s="41"/>
      <c r="F3" s="41"/>
      <c r="G3" s="42" t="s">
        <v>15</v>
      </c>
      <c r="H3" s="43"/>
      <c r="I3" s="43"/>
    </row>
    <row r="4" spans="1:9" ht="22.5" customHeight="1">
      <c r="A4" s="44" t="s">
        <v>77</v>
      </c>
      <c r="B4" s="44"/>
      <c r="C4" s="44"/>
      <c r="D4" s="44" t="s">
        <v>78</v>
      </c>
      <c r="E4" s="44" t="s">
        <v>221</v>
      </c>
      <c r="F4" s="44"/>
      <c r="G4" s="44"/>
      <c r="H4" s="45"/>
      <c r="I4" s="45"/>
    </row>
    <row r="5" spans="1:9" ht="22.5" customHeight="1">
      <c r="A5" s="44" t="s">
        <v>79</v>
      </c>
      <c r="B5" s="44" t="s">
        <v>80</v>
      </c>
      <c r="C5" s="44" t="s">
        <v>81</v>
      </c>
      <c r="D5" s="44"/>
      <c r="E5" s="46" t="s">
        <v>203</v>
      </c>
      <c r="F5" s="44" t="s">
        <v>75</v>
      </c>
      <c r="G5" s="44" t="s">
        <v>76</v>
      </c>
      <c r="H5" s="45"/>
      <c r="I5" s="45"/>
    </row>
    <row r="6" spans="1:9" ht="22.5" customHeight="1">
      <c r="A6" s="47" t="s">
        <v>222</v>
      </c>
      <c r="B6" s="47" t="s">
        <v>222</v>
      </c>
      <c r="C6" s="47" t="s">
        <v>222</v>
      </c>
      <c r="D6" s="47" t="s">
        <v>222</v>
      </c>
      <c r="E6" s="47">
        <v>1</v>
      </c>
      <c r="F6" s="47">
        <v>2</v>
      </c>
      <c r="G6" s="47">
        <v>3</v>
      </c>
      <c r="H6" s="48"/>
      <c r="I6" s="48"/>
    </row>
    <row r="7" spans="1:9" ht="15" customHeight="1">
      <c r="A7" s="49"/>
      <c r="B7" s="49"/>
      <c r="C7" s="49"/>
      <c r="D7" s="49"/>
      <c r="E7" s="50"/>
      <c r="F7" s="50"/>
      <c r="G7" s="50"/>
      <c r="H7" s="48"/>
      <c r="I7" s="55"/>
    </row>
    <row r="8" spans="1:9" ht="15" customHeight="1">
      <c r="A8" s="49"/>
      <c r="B8" s="49"/>
      <c r="C8" s="49"/>
      <c r="D8" s="49"/>
      <c r="E8" s="49">
        <f aca="true" t="shared" si="0" ref="E8:E16">SUM(F8:G8)</f>
        <v>0</v>
      </c>
      <c r="F8" s="49"/>
      <c r="G8" s="49"/>
      <c r="H8" s="48"/>
      <c r="I8" s="48"/>
    </row>
    <row r="9" spans="1:9" ht="15" customHeight="1">
      <c r="A9" s="49"/>
      <c r="B9" s="49"/>
      <c r="C9" s="49"/>
      <c r="D9" s="49"/>
      <c r="E9" s="49">
        <f t="shared" si="0"/>
        <v>0</v>
      </c>
      <c r="F9" s="49"/>
      <c r="G9" s="49"/>
      <c r="H9" s="51"/>
      <c r="I9" s="48"/>
    </row>
    <row r="10" spans="1:9" ht="15" customHeight="1">
      <c r="A10" s="49"/>
      <c r="B10" s="49"/>
      <c r="C10" s="49"/>
      <c r="D10" s="49"/>
      <c r="E10" s="49">
        <f t="shared" si="0"/>
        <v>0</v>
      </c>
      <c r="F10" s="49"/>
      <c r="G10" s="49"/>
      <c r="H10" s="51"/>
      <c r="I10" s="56"/>
    </row>
    <row r="11" spans="1:9" ht="15" customHeight="1">
      <c r="A11" s="49"/>
      <c r="B11" s="49"/>
      <c r="C11" s="49"/>
      <c r="D11" s="49"/>
      <c r="E11" s="49">
        <f t="shared" si="0"/>
        <v>0</v>
      </c>
      <c r="F11" s="49"/>
      <c r="G11" s="49"/>
      <c r="H11" s="48"/>
      <c r="I11" s="48"/>
    </row>
    <row r="12" spans="1:9" ht="15" customHeight="1">
      <c r="A12" s="49"/>
      <c r="B12" s="49"/>
      <c r="C12" s="49"/>
      <c r="D12" s="49"/>
      <c r="E12" s="49">
        <f t="shared" si="0"/>
        <v>0</v>
      </c>
      <c r="F12" s="49"/>
      <c r="G12" s="49"/>
      <c r="H12" s="48"/>
      <c r="I12" s="48"/>
    </row>
    <row r="13" spans="1:9" ht="15" customHeight="1">
      <c r="A13" s="49"/>
      <c r="B13" s="49"/>
      <c r="C13" s="49"/>
      <c r="D13" s="49"/>
      <c r="E13" s="49">
        <f t="shared" si="0"/>
        <v>0</v>
      </c>
      <c r="F13" s="49"/>
      <c r="G13" s="49"/>
      <c r="H13" s="48"/>
      <c r="I13" s="51"/>
    </row>
    <row r="14" spans="1:9" ht="15" customHeight="1">
      <c r="A14" s="49"/>
      <c r="B14" s="49"/>
      <c r="C14" s="49"/>
      <c r="D14" s="49"/>
      <c r="E14" s="49">
        <f t="shared" si="0"/>
        <v>0</v>
      </c>
      <c r="F14" s="49"/>
      <c r="G14" s="49"/>
      <c r="H14" s="48"/>
      <c r="I14" s="48"/>
    </row>
    <row r="15" spans="1:9" ht="15" customHeight="1">
      <c r="A15" s="49"/>
      <c r="B15" s="49"/>
      <c r="C15" s="49"/>
      <c r="D15" s="49"/>
      <c r="E15" s="49">
        <f t="shared" si="0"/>
        <v>0</v>
      </c>
      <c r="F15" s="49"/>
      <c r="G15" s="49"/>
      <c r="H15" s="48"/>
      <c r="I15" s="48"/>
    </row>
    <row r="16" spans="1:9" ht="15" customHeight="1">
      <c r="A16" s="49"/>
      <c r="B16" s="49"/>
      <c r="C16" s="49"/>
      <c r="D16" s="50" t="s">
        <v>74</v>
      </c>
      <c r="E16" s="49">
        <f t="shared" si="0"/>
        <v>0</v>
      </c>
      <c r="F16" s="49">
        <f>SUM(F8:F15)</f>
        <v>0</v>
      </c>
      <c r="G16" s="49">
        <f>SUM(G8:G15)</f>
        <v>0</v>
      </c>
      <c r="H16" s="48"/>
      <c r="I16" s="48"/>
    </row>
    <row r="17" spans="1:9" ht="22.5" customHeight="1">
      <c r="A17" s="52" t="s">
        <v>223</v>
      </c>
      <c r="B17" s="52"/>
      <c r="C17" s="52"/>
      <c r="D17" s="52"/>
      <c r="E17" s="52"/>
      <c r="F17" s="52"/>
      <c r="G17" s="52"/>
      <c r="H17" s="53"/>
      <c r="I17" s="53"/>
    </row>
    <row r="18" spans="1:9" ht="22.5" customHeight="1">
      <c r="A18" s="53"/>
      <c r="B18" s="53"/>
      <c r="C18" s="53"/>
      <c r="D18" s="53"/>
      <c r="E18" s="54"/>
      <c r="F18" s="53"/>
      <c r="G18" s="53"/>
      <c r="H18" s="53"/>
      <c r="I18" s="53"/>
    </row>
    <row r="19" spans="1:9" ht="22.5" customHeight="1">
      <c r="A19" s="53"/>
      <c r="B19" s="53"/>
      <c r="C19" s="53"/>
      <c r="D19" s="53"/>
      <c r="E19" s="53"/>
      <c r="F19" s="54"/>
      <c r="G19" s="53"/>
      <c r="H19" s="53"/>
      <c r="I19" s="53"/>
    </row>
    <row r="20" spans="1:9" ht="22.5" customHeight="1">
      <c r="A20" s="53"/>
      <c r="B20" s="53"/>
      <c r="C20" s="53"/>
      <c r="D20" s="53"/>
      <c r="E20" s="53"/>
      <c r="F20" s="54"/>
      <c r="G20" s="54"/>
      <c r="H20" s="53"/>
      <c r="I20" s="53"/>
    </row>
    <row r="21" spans="1:9" ht="22.5" customHeight="1">
      <c r="A21" s="53"/>
      <c r="B21" s="53"/>
      <c r="C21" s="53"/>
      <c r="D21" s="53"/>
      <c r="E21" s="53"/>
      <c r="F21" s="53"/>
      <c r="G21" s="54"/>
      <c r="H21" s="53"/>
      <c r="I21" s="53"/>
    </row>
  </sheetData>
  <sheetProtection/>
  <mergeCells count="5">
    <mergeCell ref="A2:G2"/>
    <mergeCell ref="A4:C4"/>
    <mergeCell ref="E4:G4"/>
    <mergeCell ref="A17:G17"/>
    <mergeCell ref="D4:D5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maobaolin</cp:lastModifiedBy>
  <cp:lastPrinted>2020-05-13T02:07:42Z</cp:lastPrinted>
  <dcterms:created xsi:type="dcterms:W3CDTF">2018-05-02T03:21:11Z</dcterms:created>
  <dcterms:modified xsi:type="dcterms:W3CDTF">2023-02-13T08:01:07Z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7C2585D7CA3C4AFA806F5D4FB495E298</vt:lpwstr>
  </property>
</Properties>
</file>