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目录" sheetId="1" r:id="rId1"/>
    <sheet name="封面" sheetId="2" r:id="rId2"/>
    <sheet name="拨款收支总表1" sheetId="3" r:id="rId3"/>
    <sheet name="一般支出表2" sheetId="4" r:id="rId4"/>
    <sheet name="基本支出表3" sheetId="5" r:id="rId5"/>
    <sheet name="收支总表4" sheetId="6" r:id="rId6"/>
    <sheet name="收入总表5" sheetId="7" r:id="rId7"/>
    <sheet name="支出总表6" sheetId="8" r:id="rId8"/>
    <sheet name="基金预算7" sheetId="9" r:id="rId9"/>
    <sheet name="全口径三公表8" sheetId="10" r:id="rId10"/>
  </sheets>
  <definedNames>
    <definedName name="_xlnm.Print_Area" localSheetId="1">'封面'!$A$1:$A$15</definedName>
    <definedName name="_xlnm.Print_Area" localSheetId="2">'拨款收支总表1'!$A$1:$H$33</definedName>
    <definedName name="_xlnm.Print_Area" localSheetId="4">'基本支出表3'!$A$1:$D$28</definedName>
    <definedName name="_xlnm.Print_Titles" localSheetId="4">'基本支出表3'!$1:$8</definedName>
    <definedName name="_xlnm.Print_Area" localSheetId="5">'收支总表4'!$A$1:$F$35</definedName>
    <definedName name="_xlnm.Print_Area" localSheetId="7">'支出总表6'!$A$1:$J$19</definedName>
    <definedName name="_xlnm.Print_Titles" localSheetId="7">'支出总表6'!$1:$7</definedName>
    <definedName name="_xlnm.Print_Area" localSheetId="8">'基金预算7'!#REF!</definedName>
    <definedName name="_xlnm.Print_Area" localSheetId="9">'全口径三公表8'!$A$1:$I$11</definedName>
    <definedName name="_xlnm.Print_Titles" localSheetId="9">'全口径三公表8'!$1:$6</definedName>
  </definedNames>
  <calcPr fullCalcOnLoad="1"/>
</workbook>
</file>

<file path=xl/sharedStrings.xml><?xml version="1.0" encoding="utf-8"?>
<sst xmlns="http://schemas.openxmlformats.org/spreadsheetml/2006/main" count="431" uniqueCount="196">
  <si>
    <t>目录</t>
  </si>
  <si>
    <t>一、2021财政拨款收支预算总表</t>
  </si>
  <si>
    <t>二、2021年一般公共预算财政拨款支出预算表</t>
  </si>
  <si>
    <t>三、2021年一般公共预算财政拨款基本支出预算表</t>
  </si>
  <si>
    <t>四、部门收支预算总表</t>
  </si>
  <si>
    <t>五、部门收入预算总表</t>
  </si>
  <si>
    <t>六、部门支出预算总表</t>
  </si>
  <si>
    <t>七、政府性基金预算财政拨款支出预算表</t>
  </si>
  <si>
    <t>八、财政拨款“三公”经费支出预算表</t>
  </si>
  <si>
    <t>附件2</t>
  </si>
  <si>
    <t>2021年部门预算、</t>
  </si>
  <si>
    <t>财政拨款“三公”经费预算公开表</t>
  </si>
  <si>
    <t>部门（单位）名称：鄂托克前旗教育体育局</t>
  </si>
  <si>
    <t>部门（单位）负责人：奇阿日并</t>
  </si>
  <si>
    <t>表1</t>
  </si>
  <si>
    <t>2021财政拨款收支预算总表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</si>
  <si>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</si>
  <si>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</si>
  <si>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</si>
  <si>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</si>
  <si>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</si>
  <si>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</si>
  <si>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</si>
  <si>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</si>
  <si>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</si>
  <si>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</si>
  <si>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</si>
  <si>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</si>
  <si>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</si>
  <si>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</si>
  <si>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</si>
  <si>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</si>
  <si>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</si>
  <si>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</si>
  <si>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</si>
  <si>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</si>
  <si>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</si>
  <si>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</si>
  <si>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</si>
  <si>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</si>
  <si>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</si>
  <si>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</si>
  <si>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</si>
  <si>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</si>
  <si>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</si>
  <si>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</si>
  <si>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</si>
  <si>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</si>
  <si>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</si>
  <si>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</si>
  <si>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</si>
  <si>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</si>
  <si>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</si>
  <si>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</si>
  <si>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</si>
  <si>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</si>
  <si>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</si>
  <si>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</si>
  <si>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</si>
  <si>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</si>
  <si>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</si>
  <si>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</si>
  <si>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</si>
  <si>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</si>
  <si>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</si>
  <si>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</si>
  <si>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</si>
  <si>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</si>
  <si>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</si>
  <si>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</si>
  <si>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</si>
  <si>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</si>
  <si>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</si>
  <si>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</si>
  <si>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</si>
  <si>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</si>
  <si>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</si>
  <si>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</si>
  <si>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</si>
  <si>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01</t>
  </si>
  <si>
    <t>教育行政运行</t>
  </si>
  <si>
    <t>205</t>
  </si>
  <si>
    <t>02</t>
  </si>
  <si>
    <t>学前教育</t>
  </si>
  <si>
    <t>小学教育</t>
  </si>
  <si>
    <t>03</t>
  </si>
  <si>
    <t>初中教育</t>
  </si>
  <si>
    <t>04</t>
  </si>
  <si>
    <t>高中教育</t>
  </si>
  <si>
    <t>99</t>
  </si>
  <si>
    <t>其他普通教育支出</t>
  </si>
  <si>
    <t>中专教育</t>
  </si>
  <si>
    <t>职业高中教育</t>
  </si>
  <si>
    <t>07</t>
  </si>
  <si>
    <t>特殊学校教育</t>
  </si>
  <si>
    <t>09</t>
  </si>
  <si>
    <t>农村小学教学设施</t>
  </si>
  <si>
    <t>其它教育费附加安排的支出</t>
  </si>
  <si>
    <t>其他教育支出</t>
  </si>
  <si>
    <t>207</t>
  </si>
  <si>
    <t>体育行政运行</t>
  </si>
  <si>
    <t>合计</t>
  </si>
  <si>
    <t>表3</t>
  </si>
  <si>
    <t>2021年一般公共预算财政拨款基本支出预算表</t>
  </si>
  <si>
    <t>经济分类科目</t>
  </si>
  <si>
    <t>工资福利支出</t>
  </si>
  <si>
    <t>基本工资</t>
  </si>
  <si>
    <t>津贴补贴</t>
  </si>
  <si>
    <t>其他工资福利支出</t>
  </si>
  <si>
    <t>商品和服务支出</t>
  </si>
  <si>
    <t>办公费</t>
  </si>
  <si>
    <t>印刷费</t>
  </si>
  <si>
    <t>05</t>
  </si>
  <si>
    <t>水费</t>
  </si>
  <si>
    <t>06</t>
  </si>
  <si>
    <t>电费</t>
  </si>
  <si>
    <t>邮电费</t>
  </si>
  <si>
    <t>302</t>
  </si>
  <si>
    <t>08</t>
  </si>
  <si>
    <t>取暖费</t>
  </si>
  <si>
    <t>11</t>
  </si>
  <si>
    <t>差旅费</t>
  </si>
  <si>
    <t>13</t>
  </si>
  <si>
    <t>维修（护）费</t>
  </si>
  <si>
    <t>租赁费</t>
  </si>
  <si>
    <t>17</t>
  </si>
  <si>
    <t>公务接待费</t>
  </si>
  <si>
    <t>18</t>
  </si>
  <si>
    <t>专用材料费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</si>
  <si>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</si>
  <si>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</si>
  <si>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</si>
  <si>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</si>
  <si>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</si>
  <si>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</si>
  <si>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</si>
  <si>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</si>
  <si>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</si>
  <si>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</si>
  <si>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</si>
  <si>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</si>
  <si>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</si>
  <si>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</si>
  <si>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</si>
  <si>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</si>
  <si>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</si>
  <si>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</si>
  <si>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</si>
  <si>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</si>
  <si>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</si>
  <si>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</si>
  <si>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</si>
  <si>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</si>
  <si>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</si>
  <si>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</si>
  <si>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上年结转</t>
  </si>
  <si>
    <t>一般公共预算拨款
收入</t>
  </si>
  <si>
    <t>政府性
基金预算
拨款收入</t>
  </si>
  <si>
    <t>事业收入</t>
  </si>
  <si>
    <t>事业单位
经营收入</t>
  </si>
  <si>
    <t>上级补助
收入</t>
  </si>
  <si>
    <t>附属单位
上缴收入</t>
  </si>
  <si>
    <t>其他收入</t>
  </si>
  <si>
    <t>用事业基金
弥补收支
差额</t>
  </si>
  <si>
    <t>其中：教
育收费收入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</si>
  <si>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</si>
  <si>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</si>
  <si>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</si>
  <si>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</si>
  <si>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</si>
  <si>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</si>
  <si>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</si>
  <si>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</si>
  <si>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229</t>
  </si>
  <si>
    <t>60</t>
  </si>
  <si>
    <t xml:space="preserve">用于体育事业的彩票公益金支出 </t>
  </si>
  <si>
    <t xml:space="preserve">用于教育事业的彩票公益金支出 </t>
  </si>
  <si>
    <t xml:space="preserve">用于其他社会公益事业的彩票公益金支出 </t>
  </si>
  <si>
    <t>注：本表无数据，公开空表下说明。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</si>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</sst>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_);[Red]\(#,##0.0\)"/>
    <numFmt numFmtId="181" formatCode="#,##0.00_);[Red]\(#,##0.00\)"/>
    <numFmt numFmtId="182" formatCode="#,##0.00_ "/>
    <numFmt numFmtId="183" formatCode="0.0%"/>
    <numFmt numFmtId="184" formatCode="0.00_ "/>
    <numFmt numFmtId="185" formatCode="#,##0.0000"/>
    <numFmt numFmtId="186" formatCode="#0.00"/>
  </numFmts>
  <fonts count="60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9.5"/>
      <name val="方正小标宋_GBK"/>
      <family val="0"/>
    </font>
    <font>
      <sz val="12"/>
      <name val="黑体"/>
      <family val="3"/>
    </font>
    <font>
      <sz val="24"/>
      <name val="方正小标宋简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9"/>
      <color indexed="8"/>
      <name val="宋体"/>
      <family val="0"/>
    </font>
    <font>
      <sz val="20"/>
      <name val="宋体"/>
      <family val="0"/>
    </font>
    <font>
      <sz val="14"/>
      <name val="楷体_GB2312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4"/>
      <name val="宋体"/>
      <family val="0"/>
    </font>
    <font>
      <sz val="18"/>
      <name val="楷体_GB2312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0" fillId="0" borderId="0" applyFont="0" applyFill="0" applyBorder="0" applyAlignment="0" applyProtection="0"/>
    <xf numFmtId="0" fontId="7" fillId="0" borderId="0">
      <alignment vertical="center"/>
      <protection/>
    </xf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8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center"/>
      <protection/>
    </xf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7" fillId="0" borderId="0">
      <alignment vertical="center"/>
      <protection/>
    </xf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7" fillId="0" borderId="0">
      <alignment vertical="center"/>
      <protection/>
    </xf>
    <xf numFmtId="0" fontId="43" fillId="23" borderId="0" applyNumberFormat="0" applyBorder="0" applyAlignment="0" applyProtection="0"/>
    <xf numFmtId="0" fontId="7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</cellStyleXfs>
  <cellXfs count="175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180" fontId="5" fillId="0" borderId="10" xfId="68" applyNumberFormat="1" applyFont="1" applyBorder="1" applyAlignment="1">
      <alignment horizontal="center" vertical="center"/>
      <protection/>
    </xf>
    <xf numFmtId="180" fontId="5" fillId="0" borderId="11" xfId="68" applyNumberFormat="1" applyFont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/>
      <protection/>
    </xf>
    <xf numFmtId="0" fontId="5" fillId="0" borderId="9" xfId="68" applyFont="1" applyBorder="1" applyAlignment="1">
      <alignment horizontal="center" vertical="center" wrapText="1"/>
      <protection/>
    </xf>
    <xf numFmtId="180" fontId="5" fillId="0" borderId="9" xfId="68" applyNumberFormat="1" applyFont="1" applyBorder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81" fontId="6" fillId="0" borderId="9" xfId="68" applyNumberFormat="1" applyFont="1" applyBorder="1" applyAlignment="1">
      <alignment horizontal="center" vertical="center"/>
      <protection/>
    </xf>
    <xf numFmtId="182" fontId="6" fillId="0" borderId="9" xfId="68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 wrapText="1"/>
    </xf>
    <xf numFmtId="181" fontId="6" fillId="0" borderId="12" xfId="68" applyNumberFormat="1" applyFont="1" applyBorder="1" applyAlignment="1">
      <alignment horizontal="center" vertical="center"/>
      <protection/>
    </xf>
    <xf numFmtId="4" fontId="6" fillId="0" borderId="12" xfId="68" applyNumberFormat="1" applyFont="1" applyFill="1" applyBorder="1" applyAlignment="1" applyProtection="1">
      <alignment horizontal="center" vertical="center" wrapText="1"/>
      <protection/>
    </xf>
    <xf numFmtId="181" fontId="6" fillId="0" borderId="9" xfId="68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7" fillId="0" borderId="0" xfId="0" applyAlignment="1">
      <alignment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Fill="1" applyAlignment="1">
      <alignment horizontal="right"/>
    </xf>
    <xf numFmtId="0" fontId="7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3" fontId="6" fillId="0" borderId="9" xfId="68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horizontal="right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9" xfId="49" applyNumberFormat="1" applyFont="1" applyBorder="1" applyAlignment="1">
      <alignment horizontal="center" vertical="center"/>
      <protection/>
    </xf>
    <xf numFmtId="0" fontId="0" fillId="0" borderId="9" xfId="49" applyFont="1" applyBorder="1">
      <alignment vertical="center"/>
      <protection/>
    </xf>
    <xf numFmtId="184" fontId="0" fillId="0" borderId="9" xfId="49" applyNumberFormat="1" applyFont="1" applyBorder="1">
      <alignment vertical="center"/>
      <protection/>
    </xf>
    <xf numFmtId="0" fontId="7" fillId="0" borderId="9" xfId="56" applyFont="1" applyBorder="1">
      <alignment vertical="center"/>
      <protection/>
    </xf>
    <xf numFmtId="0" fontId="7" fillId="0" borderId="9" xfId="56" applyFont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5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68" applyFont="1" applyFill="1" applyAlignment="1">
      <alignment horizontal="left"/>
      <protection/>
    </xf>
    <xf numFmtId="0" fontId="10" fillId="0" borderId="0" xfId="68" applyFont="1" applyFill="1" applyAlignment="1">
      <alignment horizontal="center"/>
      <protection/>
    </xf>
    <xf numFmtId="0" fontId="7" fillId="0" borderId="0" xfId="68" applyFont="1" applyFill="1" applyAlignment="1">
      <alignment horizontal="left" vertical="top"/>
      <protection/>
    </xf>
    <xf numFmtId="0" fontId="0" fillId="0" borderId="0" xfId="68" applyFont="1" applyFill="1" applyAlignment="1">
      <alignment vertical="center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5" fillId="0" borderId="15" xfId="68" applyFont="1" applyFill="1" applyBorder="1" applyAlignment="1">
      <alignment horizontal="center" vertical="center"/>
      <protection/>
    </xf>
    <xf numFmtId="0" fontId="5" fillId="0" borderId="13" xfId="68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vertical="center"/>
    </xf>
    <xf numFmtId="184" fontId="11" fillId="33" borderId="17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68" applyFont="1" applyAlignment="1">
      <alignment horizontal="center" vertical="top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0" fontId="5" fillId="0" borderId="14" xfId="68" applyFont="1" applyFill="1" applyBorder="1" applyAlignment="1">
      <alignment horizontal="center" vertical="center" wrapText="1"/>
      <protection/>
    </xf>
    <xf numFmtId="0" fontId="5" fillId="0" borderId="13" xfId="68" applyFont="1" applyFill="1" applyBorder="1" applyAlignment="1">
      <alignment horizontal="center" vertical="center"/>
      <protection/>
    </xf>
    <xf numFmtId="0" fontId="5" fillId="0" borderId="13" xfId="68" applyFont="1" applyFill="1" applyBorder="1" applyAlignment="1">
      <alignment horizontal="center" vertical="center" wrapText="1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19" xfId="6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18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185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 wrapText="1"/>
    </xf>
    <xf numFmtId="184" fontId="6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38" fontId="0" fillId="34" borderId="9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186" fontId="14" fillId="0" borderId="22" xfId="0" applyNumberFormat="1" applyFont="1" applyFill="1" applyBorder="1" applyAlignment="1">
      <alignment horizontal="right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84" fontId="0" fillId="0" borderId="9" xfId="49" applyNumberFormat="1" applyFont="1" applyFill="1" applyBorder="1">
      <alignment vertical="center"/>
      <protection/>
    </xf>
    <xf numFmtId="0" fontId="0" fillId="0" borderId="9" xfId="49" applyFont="1" applyFill="1" applyBorder="1">
      <alignment vertical="center"/>
      <protection/>
    </xf>
    <xf numFmtId="49" fontId="0" fillId="0" borderId="12" xfId="49" applyNumberFormat="1" applyFont="1" applyBorder="1" applyAlignment="1">
      <alignment horizontal="center" vertical="center"/>
      <protection/>
    </xf>
    <xf numFmtId="49" fontId="0" fillId="0" borderId="15" xfId="49" applyNumberFormat="1" applyFont="1" applyBorder="1" applyAlignment="1">
      <alignment horizontal="center" vertical="center"/>
      <protection/>
    </xf>
    <xf numFmtId="49" fontId="0" fillId="0" borderId="13" xfId="49" applyNumberFormat="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>
      <alignment vertical="center" wrapText="1"/>
    </xf>
    <xf numFmtId="184" fontId="6" fillId="0" borderId="18" xfId="0" applyNumberFormat="1" applyFont="1" applyFill="1" applyBorder="1" applyAlignment="1">
      <alignment vertical="center" wrapText="1"/>
    </xf>
    <xf numFmtId="184" fontId="6" fillId="0" borderId="21" xfId="0" applyNumberFormat="1" applyFont="1" applyFill="1" applyBorder="1" applyAlignment="1" applyProtection="1">
      <alignment horizontal="right" vertical="center" wrapText="1"/>
      <protection/>
    </xf>
    <xf numFmtId="184" fontId="6" fillId="0" borderId="23" xfId="0" applyNumberFormat="1" applyFont="1" applyFill="1" applyBorder="1" applyAlignment="1" applyProtection="1">
      <alignment horizontal="right" vertical="center" wrapText="1"/>
      <protection/>
    </xf>
    <xf numFmtId="184" fontId="6" fillId="0" borderId="24" xfId="0" applyNumberFormat="1" applyFont="1" applyFill="1" applyBorder="1" applyAlignment="1">
      <alignment vertical="center" wrapText="1"/>
    </xf>
    <xf numFmtId="0" fontId="6" fillId="34" borderId="9" xfId="0" applyFont="1" applyFill="1" applyBorder="1" applyAlignment="1">
      <alignment vertical="center" wrapText="1"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184" fontId="6" fillId="0" borderId="14" xfId="0" applyNumberFormat="1" applyFont="1" applyFill="1" applyBorder="1" applyAlignment="1" applyProtection="1">
      <alignment horizontal="right" vertical="center" wrapText="1"/>
      <protection/>
    </xf>
    <xf numFmtId="184" fontId="6" fillId="0" borderId="16" xfId="0" applyNumberFormat="1" applyFont="1" applyFill="1" applyBorder="1" applyAlignment="1" applyProtection="1">
      <alignment horizontal="right" vertical="center" wrapText="1"/>
      <protection/>
    </xf>
    <xf numFmtId="184" fontId="6" fillId="0" borderId="15" xfId="0" applyNumberFormat="1" applyFont="1" applyFill="1" applyBorder="1" applyAlignment="1">
      <alignment vertical="center" wrapText="1"/>
    </xf>
    <xf numFmtId="18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84" fontId="6" fillId="0" borderId="9" xfId="0" applyNumberFormat="1" applyFont="1" applyFill="1" applyBorder="1" applyAlignment="1">
      <alignment horizontal="right" vertical="center" wrapText="1"/>
    </xf>
    <xf numFmtId="184" fontId="6" fillId="0" borderId="19" xfId="0" applyNumberFormat="1" applyFont="1" applyFill="1" applyBorder="1" applyAlignment="1" applyProtection="1">
      <alignment horizontal="right" vertical="center" wrapText="1"/>
      <protection/>
    </xf>
    <xf numFmtId="184" fontId="6" fillId="0" borderId="12" xfId="0" applyNumberFormat="1" applyFont="1" applyFill="1" applyBorder="1" applyAlignment="1">
      <alignment vertical="center" wrapText="1"/>
    </xf>
    <xf numFmtId="184" fontId="6" fillId="0" borderId="13" xfId="0" applyNumberFormat="1" applyFont="1" applyFill="1" applyBorder="1" applyAlignment="1">
      <alignment vertical="center" wrapText="1"/>
    </xf>
    <xf numFmtId="184" fontId="6" fillId="0" borderId="19" xfId="0" applyNumberFormat="1" applyFont="1" applyFill="1" applyBorder="1" applyAlignment="1">
      <alignment horizontal="right" vertical="center" wrapText="1"/>
    </xf>
    <xf numFmtId="184" fontId="6" fillId="34" borderId="9" xfId="0" applyNumberFormat="1" applyFont="1" applyFill="1" applyBorder="1" applyAlignment="1">
      <alignment horizontal="right" vertical="center" wrapText="1"/>
    </xf>
    <xf numFmtId="184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184" fontId="6" fillId="34" borderId="14" xfId="0" applyNumberFormat="1" applyFont="1" applyFill="1" applyBorder="1" applyAlignment="1" applyProtection="1">
      <alignment horizontal="right" vertical="center" wrapText="1"/>
      <protection/>
    </xf>
    <xf numFmtId="184" fontId="6" fillId="0" borderId="0" xfId="0" applyNumberFormat="1" applyFont="1" applyFill="1" applyAlignment="1">
      <alignment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  <xf numFmtId="184" fontId="6" fillId="34" borderId="9" xfId="0" applyNumberFormat="1" applyFont="1" applyFill="1" applyBorder="1" applyAlignment="1" applyProtection="1">
      <alignment vertical="center" wrapText="1"/>
      <protection/>
    </xf>
    <xf numFmtId="184" fontId="6" fillId="0" borderId="9" xfId="0" applyNumberFormat="1" applyFont="1" applyFill="1" applyBorder="1" applyAlignment="1">
      <alignment horizontal="center" vertical="center" wrapText="1"/>
    </xf>
    <xf numFmtId="184" fontId="6" fillId="0" borderId="9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indent="8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_全口径三公表8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SheetLayoutView="100" workbookViewId="0" topLeftCell="A1">
      <selection activeCell="A7" sqref="A7"/>
    </sheetView>
  </sheetViews>
  <sheetFormatPr defaultColWidth="9.33203125" defaultRowHeight="11.25"/>
  <cols>
    <col min="1" max="1" width="92.5" style="0" customWidth="1"/>
    <col min="2" max="2" width="16.66015625" style="0" customWidth="1"/>
  </cols>
  <sheetData>
    <row r="1" ht="31.5" customHeight="1">
      <c r="A1" s="173" t="s">
        <v>0</v>
      </c>
    </row>
    <row r="2" ht="31.5" customHeight="1">
      <c r="A2" s="174" t="s">
        <v>1</v>
      </c>
    </row>
    <row r="3" ht="31.5" customHeight="1">
      <c r="A3" s="174" t="s">
        <v>2</v>
      </c>
    </row>
    <row r="4" ht="31.5" customHeight="1">
      <c r="A4" s="174" t="s">
        <v>3</v>
      </c>
    </row>
    <row r="5" ht="31.5" customHeight="1">
      <c r="A5" s="174" t="s">
        <v>4</v>
      </c>
    </row>
    <row r="6" ht="31.5" customHeight="1">
      <c r="A6" s="174" t="s">
        <v>5</v>
      </c>
    </row>
    <row r="7" ht="31.5" customHeight="1">
      <c r="A7" s="174" t="s">
        <v>6</v>
      </c>
    </row>
    <row r="8" ht="31.5" customHeight="1">
      <c r="A8" s="174" t="s">
        <v>7</v>
      </c>
    </row>
    <row r="9" ht="31.5" customHeight="1">
      <c r="A9" s="174" t="s">
        <v>8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</sheetData>
  <sheetProtection/>
  <printOptions horizontalCentered="1"/>
  <pageMargins left="0.3576388888888889" right="0.3576388888888889" top="1" bottom="1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40" style="0" customWidth="1"/>
    <col min="2" max="2" width="17.33203125" style="0" customWidth="1"/>
    <col min="3" max="3" width="18.66015625" style="0" customWidth="1"/>
    <col min="4" max="4" width="14" style="0" customWidth="1"/>
    <col min="5" max="5" width="17.83203125" style="0" customWidth="1"/>
    <col min="6" max="7" width="14" style="0" customWidth="1"/>
    <col min="8" max="8" width="15.16015625" style="0" customWidth="1"/>
    <col min="9" max="9" width="12.33203125" style="0" customWidth="1"/>
  </cols>
  <sheetData>
    <row r="1" spans="1:9" ht="19.5" customHeight="1">
      <c r="A1" s="1" t="s">
        <v>179</v>
      </c>
      <c r="B1" s="2"/>
      <c r="C1" s="2"/>
      <c r="D1" s="2"/>
      <c r="E1" s="3"/>
      <c r="F1" s="3"/>
      <c r="G1" s="3"/>
      <c r="H1" s="4"/>
      <c r="I1" s="32"/>
    </row>
    <row r="2" spans="1:9" ht="27" customHeight="1">
      <c r="A2" s="5" t="s">
        <v>180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33" t="s">
        <v>16</v>
      </c>
    </row>
    <row r="4" spans="1:9" ht="18" customHeight="1">
      <c r="A4" s="10" t="s">
        <v>181</v>
      </c>
      <c r="B4" s="11" t="s">
        <v>182</v>
      </c>
      <c r="C4" s="12"/>
      <c r="D4" s="12"/>
      <c r="E4" s="13" t="s">
        <v>183</v>
      </c>
      <c r="F4" s="14"/>
      <c r="G4" s="14"/>
      <c r="H4" s="15" t="s">
        <v>184</v>
      </c>
      <c r="I4" s="15"/>
    </row>
    <row r="5" spans="1:9" ht="33" customHeight="1">
      <c r="A5" s="10"/>
      <c r="B5" s="16" t="s">
        <v>185</v>
      </c>
      <c r="C5" s="17" t="s">
        <v>186</v>
      </c>
      <c r="D5" s="17" t="s">
        <v>187</v>
      </c>
      <c r="E5" s="18" t="s">
        <v>185</v>
      </c>
      <c r="F5" s="17" t="s">
        <v>186</v>
      </c>
      <c r="G5" s="17" t="s">
        <v>187</v>
      </c>
      <c r="H5" s="19" t="s">
        <v>188</v>
      </c>
      <c r="I5" s="19" t="s">
        <v>189</v>
      </c>
    </row>
    <row r="6" spans="1:9" ht="24" customHeight="1">
      <c r="A6" s="20" t="s">
        <v>190</v>
      </c>
      <c r="B6" s="21">
        <f aca="true" t="shared" si="0" ref="B6:F6">B7+B8+B9</f>
        <v>341000</v>
      </c>
      <c r="C6" s="21">
        <f t="shared" si="0"/>
        <v>341000</v>
      </c>
      <c r="D6" s="21"/>
      <c r="E6" s="21">
        <f>E7+E8+E9</f>
        <v>120800</v>
      </c>
      <c r="F6" s="21">
        <f t="shared" si="0"/>
        <v>120800</v>
      </c>
      <c r="G6" s="21"/>
      <c r="H6" s="22">
        <f aca="true" t="shared" si="1" ref="H6:H11">E6-B6</f>
        <v>-220200</v>
      </c>
      <c r="I6" s="34">
        <f>H6/B6</f>
        <v>-0.6457478005865103</v>
      </c>
    </row>
    <row r="7" spans="1:9" ht="24" customHeight="1">
      <c r="A7" s="23" t="s">
        <v>191</v>
      </c>
      <c r="B7" s="21">
        <f aca="true" t="shared" si="2" ref="B6:B11">SUM(C7:D7)</f>
        <v>0</v>
      </c>
      <c r="C7" s="24"/>
      <c r="D7" s="24"/>
      <c r="E7" s="21">
        <f aca="true" t="shared" si="3" ref="E6:E11">SUM(F7:G7)</f>
        <v>0</v>
      </c>
      <c r="F7" s="25"/>
      <c r="G7" s="25"/>
      <c r="H7" s="22">
        <f t="shared" si="1"/>
        <v>0</v>
      </c>
      <c r="I7" s="34"/>
    </row>
    <row r="8" spans="1:9" ht="24" customHeight="1">
      <c r="A8" s="23" t="s">
        <v>192</v>
      </c>
      <c r="B8" s="21">
        <f t="shared" si="2"/>
        <v>214000</v>
      </c>
      <c r="C8" s="25">
        <v>214000</v>
      </c>
      <c r="D8" s="24"/>
      <c r="E8" s="21">
        <f t="shared" si="3"/>
        <v>70800</v>
      </c>
      <c r="F8" s="25">
        <v>70800</v>
      </c>
      <c r="G8" s="25"/>
      <c r="H8" s="22">
        <f t="shared" si="1"/>
        <v>-143200</v>
      </c>
      <c r="I8" s="34">
        <f aca="true" t="shared" si="4" ref="I7:I11">(F8-C8)/C8</f>
        <v>-0.6691588785046729</v>
      </c>
    </row>
    <row r="9" spans="1:9" ht="24" customHeight="1">
      <c r="A9" s="23" t="s">
        <v>193</v>
      </c>
      <c r="B9" s="21">
        <f t="shared" si="2"/>
        <v>127000</v>
      </c>
      <c r="C9" s="26">
        <v>127000</v>
      </c>
      <c r="D9" s="21"/>
      <c r="E9" s="21">
        <f t="shared" si="3"/>
        <v>50000</v>
      </c>
      <c r="F9" s="26">
        <v>50000</v>
      </c>
      <c r="G9" s="26"/>
      <c r="H9" s="22">
        <f t="shared" si="1"/>
        <v>-77000</v>
      </c>
      <c r="I9" s="34">
        <f t="shared" si="4"/>
        <v>-0.6062992125984252</v>
      </c>
    </row>
    <row r="10" spans="1:9" ht="24" customHeight="1">
      <c r="A10" s="27" t="s">
        <v>194</v>
      </c>
      <c r="B10" s="21">
        <f t="shared" si="2"/>
        <v>127000</v>
      </c>
      <c r="C10" s="26">
        <v>127000</v>
      </c>
      <c r="D10" s="24"/>
      <c r="E10" s="21">
        <f t="shared" si="3"/>
        <v>50000</v>
      </c>
      <c r="F10" s="26">
        <v>50000</v>
      </c>
      <c r="G10" s="25"/>
      <c r="H10" s="22">
        <f t="shared" si="1"/>
        <v>-77000</v>
      </c>
      <c r="I10" s="34">
        <f t="shared" si="4"/>
        <v>-0.6062992125984252</v>
      </c>
    </row>
    <row r="11" spans="1:9" ht="24" customHeight="1">
      <c r="A11" s="27" t="s">
        <v>195</v>
      </c>
      <c r="B11" s="21">
        <f t="shared" si="2"/>
        <v>0</v>
      </c>
      <c r="C11" s="24"/>
      <c r="D11" s="24"/>
      <c r="E11" s="21">
        <f t="shared" si="3"/>
        <v>0</v>
      </c>
      <c r="F11" s="25"/>
      <c r="G11" s="25"/>
      <c r="H11" s="22">
        <f t="shared" si="1"/>
        <v>0</v>
      </c>
      <c r="I11" s="34"/>
    </row>
    <row r="12" spans="1:9" ht="12.75" customHeight="1">
      <c r="A12" s="28"/>
      <c r="B12" s="28"/>
      <c r="C12" s="28"/>
      <c r="D12" s="28"/>
      <c r="E12" s="29"/>
      <c r="F12" s="30"/>
      <c r="G12" s="29"/>
      <c r="H12" s="31"/>
      <c r="I12" s="28"/>
    </row>
    <row r="13" spans="1:9" ht="12.75" customHeight="1">
      <c r="A13" s="28"/>
      <c r="B13" s="28"/>
      <c r="C13" s="28"/>
      <c r="D13" s="28"/>
      <c r="E13" s="29"/>
      <c r="F13" s="30"/>
      <c r="G13" s="29"/>
      <c r="H13" s="31"/>
      <c r="I13" s="28"/>
    </row>
    <row r="14" spans="1:9" ht="12.75" customHeight="1">
      <c r="A14" s="28"/>
      <c r="B14" s="28"/>
      <c r="C14" s="28"/>
      <c r="D14" s="28"/>
      <c r="E14" s="29"/>
      <c r="F14" s="30"/>
      <c r="G14" s="29"/>
      <c r="H14" s="31"/>
      <c r="I14" s="28"/>
    </row>
    <row r="15" spans="1:9" ht="12.75" customHeight="1">
      <c r="A15" s="28"/>
      <c r="B15" s="28"/>
      <c r="C15" s="28"/>
      <c r="D15" s="28"/>
      <c r="E15" s="29"/>
      <c r="F15" s="30"/>
      <c r="G15" s="29"/>
      <c r="H15" s="31"/>
      <c r="I15" s="28"/>
    </row>
    <row r="16" spans="1:9" ht="12.75" customHeight="1">
      <c r="A16" s="28"/>
      <c r="B16" s="28"/>
      <c r="C16" s="28"/>
      <c r="D16" s="28"/>
      <c r="E16" s="29"/>
      <c r="F16" s="29"/>
      <c r="G16" s="30"/>
      <c r="H16" s="28"/>
      <c r="I16" s="28"/>
    </row>
    <row r="17" ht="12.75" customHeight="1"/>
    <row r="18" spans="1:9" ht="12.75" customHeight="1">
      <c r="A18" s="28"/>
      <c r="B18" s="28"/>
      <c r="C18" s="28"/>
      <c r="D18" s="28"/>
      <c r="E18" s="29"/>
      <c r="F18" s="29"/>
      <c r="G18" s="30"/>
      <c r="H18" s="28"/>
      <c r="I18" s="28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381944444444445" right="1.3381944444444445" top="1.3777777777777778" bottom="1.3777777777777778" header="0.5111111111111111" footer="0.5111111111111111"/>
  <pageSetup fitToHeight="100" fitToWidth="1" orientation="landscape" paperSize="9" scale="8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67" t="s">
        <v>9</v>
      </c>
    </row>
    <row r="2" spans="1:4" ht="91.5" customHeight="1">
      <c r="A2" s="168"/>
      <c r="D2" s="169"/>
    </row>
    <row r="3" ht="30.75" customHeight="1">
      <c r="A3" s="170" t="s">
        <v>10</v>
      </c>
    </row>
    <row r="4" ht="52.5" customHeight="1">
      <c r="A4" s="170" t="s">
        <v>11</v>
      </c>
    </row>
    <row r="5" spans="1:6" ht="27.75" customHeight="1">
      <c r="A5" s="171" t="s">
        <v>12</v>
      </c>
      <c r="B5" s="172"/>
      <c r="C5" s="172"/>
      <c r="D5" s="172"/>
      <c r="E5" s="172"/>
      <c r="F5" s="172"/>
    </row>
    <row r="6" spans="1:6" ht="9.75" customHeight="1">
      <c r="A6" s="72"/>
      <c r="B6" s="172"/>
      <c r="C6" s="172"/>
      <c r="D6" s="72"/>
      <c r="E6" s="72"/>
      <c r="F6" s="72"/>
    </row>
    <row r="7" spans="1:6" ht="30" customHeight="1">
      <c r="A7" s="171" t="s">
        <v>13</v>
      </c>
      <c r="B7" s="172"/>
      <c r="C7" s="172"/>
      <c r="D7" s="172"/>
      <c r="E7" s="172"/>
      <c r="F7" s="72"/>
    </row>
    <row r="8" ht="12.75" customHeight="1"/>
    <row r="9" ht="12.75" customHeight="1"/>
    <row r="10" ht="9.75" customHeight="1">
      <c r="A10" s="63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63"/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fitToHeight="1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workbookViewId="0" topLeftCell="A10">
      <selection activeCell="G6" sqref="G6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9.160156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95" t="s">
        <v>14</v>
      </c>
      <c r="B1" s="35"/>
      <c r="C1" s="36"/>
      <c r="D1" s="36"/>
      <c r="E1" s="36"/>
      <c r="F1" s="3"/>
      <c r="G1" s="32"/>
      <c r="H1" s="32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15</v>
      </c>
      <c r="B2" s="5"/>
      <c r="C2" s="5"/>
      <c r="D2" s="5"/>
      <c r="E2" s="5"/>
      <c r="F2" s="5"/>
      <c r="G2" s="5"/>
      <c r="H2" s="5"/>
      <c r="I2" s="166"/>
      <c r="J2" s="166"/>
      <c r="K2" s="166"/>
      <c r="L2" s="166"/>
      <c r="M2" s="166"/>
      <c r="N2" s="166"/>
      <c r="O2" s="166"/>
    </row>
    <row r="3" spans="1:15" ht="14.25" customHeight="1">
      <c r="A3" s="136"/>
      <c r="B3" s="136"/>
      <c r="C3" s="136"/>
      <c r="D3" s="98"/>
      <c r="E3" s="98"/>
      <c r="F3" s="136"/>
      <c r="G3" s="136"/>
      <c r="H3" s="98" t="s">
        <v>16</v>
      </c>
      <c r="I3" s="69"/>
      <c r="J3" s="69"/>
      <c r="K3" s="69"/>
      <c r="L3" s="69"/>
      <c r="M3" s="69"/>
      <c r="N3" s="69"/>
      <c r="O3" s="69"/>
    </row>
    <row r="4" spans="1:15" ht="16.5" customHeight="1">
      <c r="A4" s="137" t="s">
        <v>17</v>
      </c>
      <c r="B4" s="137"/>
      <c r="C4" s="137" t="s">
        <v>18</v>
      </c>
      <c r="D4" s="137"/>
      <c r="E4" s="137"/>
      <c r="F4" s="137"/>
      <c r="G4" s="137"/>
      <c r="H4" s="137"/>
      <c r="I4" s="99"/>
      <c r="J4" s="99"/>
      <c r="K4" s="99"/>
      <c r="L4" s="99"/>
      <c r="M4" s="99"/>
      <c r="N4" s="99"/>
      <c r="O4" s="99"/>
    </row>
    <row r="5" spans="1:15" ht="32.25" customHeight="1">
      <c r="A5" s="137" t="s">
        <v>19</v>
      </c>
      <c r="B5" s="137" t="s">
        <v>20</v>
      </c>
      <c r="C5" s="137" t="s">
        <v>21</v>
      </c>
      <c r="D5" s="137" t="s">
        <v>22</v>
      </c>
      <c r="E5" s="137" t="s">
        <v>23</v>
      </c>
      <c r="F5" s="137" t="s">
        <v>24</v>
      </c>
      <c r="G5" s="137" t="s">
        <v>22</v>
      </c>
      <c r="H5" s="137" t="s">
        <v>23</v>
      </c>
      <c r="I5" s="99"/>
      <c r="J5" s="99"/>
      <c r="K5" s="99"/>
      <c r="L5" s="99"/>
      <c r="M5" s="99"/>
      <c r="N5" s="99"/>
      <c r="O5" s="99"/>
    </row>
    <row r="6" spans="1:15" ht="16.5" customHeight="1">
      <c r="A6" s="138" t="s">
        <v>25</v>
      </c>
      <c r="B6" s="47">
        <v>266703865.12</v>
      </c>
      <c r="C6" s="139" t="s">
        <v>26</v>
      </c>
      <c r="D6" s="140"/>
      <c r="E6" s="141">
        <v>0</v>
      </c>
      <c r="F6" s="142" t="s">
        <v>27</v>
      </c>
      <c r="G6" s="140">
        <v>205987265.12</v>
      </c>
      <c r="H6" s="140">
        <f>SUM(H7:H8)</f>
        <v>0</v>
      </c>
      <c r="I6" s="105"/>
      <c r="J6" s="105"/>
      <c r="K6" s="105"/>
      <c r="L6" s="105"/>
      <c r="M6" s="105"/>
      <c r="N6" s="105"/>
      <c r="O6" s="105"/>
    </row>
    <row r="7" spans="1:15" ht="16.5" customHeight="1">
      <c r="A7" s="143" t="s">
        <v>28</v>
      </c>
      <c r="B7" s="104"/>
      <c r="C7" s="144" t="s">
        <v>29</v>
      </c>
      <c r="D7" s="145">
        <v>0</v>
      </c>
      <c r="E7" s="146">
        <v>0</v>
      </c>
      <c r="F7" s="147" t="s">
        <v>30</v>
      </c>
      <c r="G7" s="104">
        <v>180870135.86</v>
      </c>
      <c r="H7" s="148"/>
      <c r="I7" s="118"/>
      <c r="J7" s="118"/>
      <c r="K7" s="105"/>
      <c r="L7" s="105"/>
      <c r="M7" s="105"/>
      <c r="N7" s="105"/>
      <c r="O7" s="105"/>
    </row>
    <row r="8" spans="1:15" ht="16.5" customHeight="1">
      <c r="A8" s="149" t="s">
        <v>31</v>
      </c>
      <c r="B8" s="140">
        <v>0</v>
      </c>
      <c r="C8" s="147" t="s">
        <v>32</v>
      </c>
      <c r="D8" s="145">
        <v>0</v>
      </c>
      <c r="E8" s="146">
        <v>0</v>
      </c>
      <c r="F8" s="147" t="s">
        <v>33</v>
      </c>
      <c r="G8" s="140">
        <v>25117129.25999999</v>
      </c>
      <c r="H8" s="141">
        <v>0</v>
      </c>
      <c r="I8" s="118"/>
      <c r="J8" s="118"/>
      <c r="K8" s="105"/>
      <c r="L8" s="105"/>
      <c r="M8" s="105"/>
      <c r="N8" s="105"/>
      <c r="O8" s="105"/>
    </row>
    <row r="9" spans="1:15" ht="17.25" customHeight="1">
      <c r="A9" s="150" t="s">
        <v>34</v>
      </c>
      <c r="B9" s="104">
        <v>0</v>
      </c>
      <c r="C9" s="147" t="s">
        <v>35</v>
      </c>
      <c r="D9" s="104">
        <v>0</v>
      </c>
      <c r="E9" s="146">
        <v>0</v>
      </c>
      <c r="F9" s="147" t="s">
        <v>36</v>
      </c>
      <c r="G9" s="104">
        <v>60716600</v>
      </c>
      <c r="H9" s="151">
        <v>5600006</v>
      </c>
      <c r="I9" s="118"/>
      <c r="J9" s="118"/>
      <c r="K9" s="105"/>
      <c r="L9" s="105"/>
      <c r="M9" s="105"/>
      <c r="N9" s="105"/>
      <c r="O9" s="105"/>
    </row>
    <row r="10" spans="1:15" ht="16.5" customHeight="1">
      <c r="A10" s="143" t="s">
        <v>37</v>
      </c>
      <c r="B10" s="152"/>
      <c r="C10" s="153" t="s">
        <v>38</v>
      </c>
      <c r="D10" s="47">
        <v>266703865.12</v>
      </c>
      <c r="E10" s="151">
        <v>5600006</v>
      </c>
      <c r="F10" s="154" t="s">
        <v>39</v>
      </c>
      <c r="G10" s="155"/>
      <c r="H10" s="152"/>
      <c r="I10" s="118"/>
      <c r="J10" s="105"/>
      <c r="K10" s="105"/>
      <c r="L10" s="105"/>
      <c r="M10" s="105"/>
      <c r="N10" s="105"/>
      <c r="O10" s="105"/>
    </row>
    <row r="11" spans="1:15" ht="16.5" customHeight="1">
      <c r="A11" s="149" t="s">
        <v>40</v>
      </c>
      <c r="B11" s="145">
        <f>B12+B13</f>
        <v>5600006</v>
      </c>
      <c r="C11" s="153" t="s">
        <v>41</v>
      </c>
      <c r="D11" s="104"/>
      <c r="E11" s="146">
        <v>0</v>
      </c>
      <c r="F11" s="154"/>
      <c r="G11" s="151"/>
      <c r="H11" s="104"/>
      <c r="I11" s="105"/>
      <c r="J11" s="118"/>
      <c r="K11" s="105"/>
      <c r="L11" s="105"/>
      <c r="M11" s="105"/>
      <c r="N11" s="105"/>
      <c r="O11" s="105"/>
    </row>
    <row r="12" spans="1:15" ht="16.5" customHeight="1">
      <c r="A12" s="149" t="s">
        <v>28</v>
      </c>
      <c r="B12" s="104"/>
      <c r="C12" s="147" t="s">
        <v>42</v>
      </c>
      <c r="D12" s="145"/>
      <c r="E12" s="146">
        <v>0</v>
      </c>
      <c r="F12" s="154"/>
      <c r="G12" s="151"/>
      <c r="H12" s="104"/>
      <c r="I12" s="105"/>
      <c r="J12" s="105"/>
      <c r="K12" s="105"/>
      <c r="L12" s="118"/>
      <c r="M12" s="105"/>
      <c r="N12" s="105"/>
      <c r="O12" s="105"/>
    </row>
    <row r="13" spans="1:15" ht="16.5" customHeight="1">
      <c r="A13" s="149" t="s">
        <v>37</v>
      </c>
      <c r="B13" s="104">
        <v>5600006</v>
      </c>
      <c r="C13" s="153" t="s">
        <v>43</v>
      </c>
      <c r="D13" s="145"/>
      <c r="E13" s="146">
        <v>0</v>
      </c>
      <c r="F13" s="154"/>
      <c r="G13" s="151"/>
      <c r="H13" s="151"/>
      <c r="I13" s="105"/>
      <c r="J13" s="105"/>
      <c r="K13" s="105"/>
      <c r="L13" s="105"/>
      <c r="M13" s="105"/>
      <c r="N13" s="105"/>
      <c r="O13" s="105"/>
    </row>
    <row r="14" spans="1:15" ht="16.5" customHeight="1">
      <c r="A14" s="149"/>
      <c r="B14" s="110"/>
      <c r="C14" s="153" t="s">
        <v>44</v>
      </c>
      <c r="D14" s="145"/>
      <c r="E14" s="146">
        <v>0</v>
      </c>
      <c r="F14" s="154"/>
      <c r="G14" s="151"/>
      <c r="H14" s="151"/>
      <c r="I14" s="105"/>
      <c r="J14" s="105"/>
      <c r="K14" s="105"/>
      <c r="L14" s="105"/>
      <c r="M14" s="105"/>
      <c r="N14" s="105"/>
      <c r="O14" s="105"/>
    </row>
    <row r="15" spans="1:15" ht="16.5" customHeight="1">
      <c r="A15" s="149"/>
      <c r="B15" s="110"/>
      <c r="C15" s="153" t="s">
        <v>45</v>
      </c>
      <c r="D15" s="145"/>
      <c r="E15" s="146">
        <v>0</v>
      </c>
      <c r="F15" s="154"/>
      <c r="G15" s="151"/>
      <c r="H15" s="151"/>
      <c r="I15" s="105"/>
      <c r="J15" s="105"/>
      <c r="K15" s="105"/>
      <c r="L15" s="105"/>
      <c r="M15" s="105"/>
      <c r="N15" s="105"/>
      <c r="O15" s="105"/>
    </row>
    <row r="16" spans="1:15" ht="16.5" customHeight="1">
      <c r="A16" s="149"/>
      <c r="B16" s="104"/>
      <c r="C16" s="153" t="s">
        <v>46</v>
      </c>
      <c r="D16" s="145"/>
      <c r="E16" s="146">
        <v>0</v>
      </c>
      <c r="F16" s="154"/>
      <c r="G16" s="151"/>
      <c r="H16" s="151"/>
      <c r="I16" s="105"/>
      <c r="J16" s="105"/>
      <c r="K16" s="105"/>
      <c r="L16" s="105"/>
      <c r="M16" s="105"/>
      <c r="N16" s="105"/>
      <c r="O16" s="105"/>
    </row>
    <row r="17" spans="1:15" ht="16.5" customHeight="1">
      <c r="A17" s="149"/>
      <c r="B17" s="110"/>
      <c r="C17" s="153" t="s">
        <v>47</v>
      </c>
      <c r="D17" s="145">
        <v>0</v>
      </c>
      <c r="E17" s="146">
        <v>0</v>
      </c>
      <c r="F17" s="154"/>
      <c r="G17" s="151"/>
      <c r="H17" s="151"/>
      <c r="I17" s="105"/>
      <c r="J17" s="105"/>
      <c r="K17" s="105"/>
      <c r="L17" s="105"/>
      <c r="M17" s="105"/>
      <c r="N17" s="105"/>
      <c r="O17" s="105"/>
    </row>
    <row r="18" spans="1:15" ht="16.5" customHeight="1">
      <c r="A18" s="143"/>
      <c r="B18" s="110"/>
      <c r="C18" s="153" t="s">
        <v>48</v>
      </c>
      <c r="D18" s="145">
        <v>0</v>
      </c>
      <c r="E18" s="146">
        <v>0</v>
      </c>
      <c r="F18" s="154"/>
      <c r="G18" s="151"/>
      <c r="H18" s="151"/>
      <c r="I18" s="118"/>
      <c r="J18" s="118"/>
      <c r="K18" s="105"/>
      <c r="L18" s="105"/>
      <c r="M18" s="105"/>
      <c r="N18" s="105"/>
      <c r="O18" s="105"/>
    </row>
    <row r="19" spans="1:15" ht="16.5" customHeight="1">
      <c r="A19" s="151"/>
      <c r="B19" s="110"/>
      <c r="C19" s="153" t="s">
        <v>49</v>
      </c>
      <c r="D19" s="145">
        <v>0</v>
      </c>
      <c r="E19" s="146">
        <v>0</v>
      </c>
      <c r="F19" s="154"/>
      <c r="G19" s="151"/>
      <c r="H19" s="151"/>
      <c r="I19" s="118"/>
      <c r="J19" s="105"/>
      <c r="K19" s="118"/>
      <c r="L19" s="105"/>
      <c r="M19" s="105"/>
      <c r="N19" s="105"/>
      <c r="O19" s="105"/>
    </row>
    <row r="20" spans="1:15" ht="16.5" customHeight="1">
      <c r="A20" s="151"/>
      <c r="B20" s="156"/>
      <c r="C20" s="153" t="s">
        <v>50</v>
      </c>
      <c r="D20" s="145">
        <v>0</v>
      </c>
      <c r="E20" s="146">
        <v>0</v>
      </c>
      <c r="F20" s="154"/>
      <c r="G20" s="151"/>
      <c r="H20" s="151"/>
      <c r="I20" s="118"/>
      <c r="J20" s="105"/>
      <c r="K20" s="105"/>
      <c r="L20" s="105"/>
      <c r="M20" s="105"/>
      <c r="N20" s="105"/>
      <c r="O20" s="105"/>
    </row>
    <row r="21" spans="1:15" ht="16.5" customHeight="1">
      <c r="A21" s="157"/>
      <c r="B21" s="156"/>
      <c r="C21" s="153" t="s">
        <v>51</v>
      </c>
      <c r="D21" s="145">
        <v>0</v>
      </c>
      <c r="E21" s="146">
        <v>0</v>
      </c>
      <c r="F21" s="154"/>
      <c r="G21" s="151"/>
      <c r="H21" s="151"/>
      <c r="I21" s="118"/>
      <c r="J21" s="118"/>
      <c r="K21" s="118"/>
      <c r="L21" s="105"/>
      <c r="M21" s="105"/>
      <c r="N21" s="105"/>
      <c r="O21" s="105"/>
    </row>
    <row r="22" spans="1:15" ht="16.5" customHeight="1">
      <c r="A22" s="151"/>
      <c r="B22" s="151"/>
      <c r="C22" s="153" t="s">
        <v>52</v>
      </c>
      <c r="D22" s="145">
        <v>0</v>
      </c>
      <c r="E22" s="146">
        <v>0</v>
      </c>
      <c r="F22" s="154"/>
      <c r="G22" s="151"/>
      <c r="H22" s="151"/>
      <c r="I22" s="118"/>
      <c r="J22" s="105"/>
      <c r="K22" s="118"/>
      <c r="L22" s="105"/>
      <c r="M22" s="105"/>
      <c r="N22" s="105"/>
      <c r="O22" s="105"/>
    </row>
    <row r="23" spans="1:15" ht="16.5" customHeight="1">
      <c r="A23" s="151"/>
      <c r="B23" s="151"/>
      <c r="C23" s="153" t="s">
        <v>53</v>
      </c>
      <c r="D23" s="145">
        <v>0</v>
      </c>
      <c r="E23" s="146">
        <v>0</v>
      </c>
      <c r="F23" s="154"/>
      <c r="G23" s="151"/>
      <c r="H23" s="151"/>
      <c r="I23" s="118"/>
      <c r="J23" s="118"/>
      <c r="K23" s="105"/>
      <c r="L23" s="105"/>
      <c r="M23" s="105"/>
      <c r="N23" s="105"/>
      <c r="O23" s="105"/>
    </row>
    <row r="24" spans="1:15" ht="16.5" customHeight="1">
      <c r="A24" s="156"/>
      <c r="B24" s="151"/>
      <c r="C24" s="153" t="s">
        <v>54</v>
      </c>
      <c r="D24" s="145"/>
      <c r="E24" s="146">
        <v>0</v>
      </c>
      <c r="F24" s="154"/>
      <c r="G24" s="151"/>
      <c r="H24" s="151"/>
      <c r="I24" s="118"/>
      <c r="J24" s="105"/>
      <c r="K24" s="105"/>
      <c r="L24" s="105"/>
      <c r="M24" s="105"/>
      <c r="N24" s="105"/>
      <c r="O24" s="105"/>
    </row>
    <row r="25" spans="1:15" ht="16.5" customHeight="1">
      <c r="A25" s="156"/>
      <c r="B25" s="151"/>
      <c r="C25" s="153" t="s">
        <v>55</v>
      </c>
      <c r="D25" s="145">
        <v>0</v>
      </c>
      <c r="E25" s="146">
        <v>0</v>
      </c>
      <c r="F25" s="154"/>
      <c r="G25" s="151"/>
      <c r="H25" s="151"/>
      <c r="I25" s="118"/>
      <c r="J25" s="118"/>
      <c r="K25" s="105"/>
      <c r="L25" s="105"/>
      <c r="M25" s="105"/>
      <c r="N25" s="105"/>
      <c r="O25" s="105"/>
    </row>
    <row r="26" spans="1:15" ht="16.5" customHeight="1">
      <c r="A26" s="151"/>
      <c r="B26" s="156"/>
      <c r="C26" s="153" t="s">
        <v>56</v>
      </c>
      <c r="D26" s="145">
        <v>0</v>
      </c>
      <c r="E26" s="146">
        <v>0</v>
      </c>
      <c r="F26" s="154"/>
      <c r="G26" s="151"/>
      <c r="H26" s="151"/>
      <c r="I26" s="118"/>
      <c r="J26" s="118"/>
      <c r="K26" s="118"/>
      <c r="L26" s="105"/>
      <c r="M26" s="118"/>
      <c r="N26" s="105"/>
      <c r="O26" s="118"/>
    </row>
    <row r="27" spans="1:15" ht="16.5" customHeight="1">
      <c r="A27" s="149"/>
      <c r="B27" s="156"/>
      <c r="C27" s="153" t="s">
        <v>57</v>
      </c>
      <c r="D27" s="145">
        <v>0</v>
      </c>
      <c r="E27" s="146">
        <v>0</v>
      </c>
      <c r="F27" s="154"/>
      <c r="G27" s="151"/>
      <c r="H27" s="151"/>
      <c r="I27" s="118"/>
      <c r="J27" s="118"/>
      <c r="K27" s="118"/>
      <c r="L27" s="105"/>
      <c r="M27" s="105"/>
      <c r="N27" s="105"/>
      <c r="O27" s="105"/>
    </row>
    <row r="28" spans="1:15" ht="16.5" customHeight="1">
      <c r="A28" s="158" t="s">
        <v>58</v>
      </c>
      <c r="B28" s="159">
        <f>SUM(B11,B6)</f>
        <v>272303871.12</v>
      </c>
      <c r="C28" s="160" t="s">
        <v>59</v>
      </c>
      <c r="D28" s="145">
        <v>0</v>
      </c>
      <c r="E28" s="146">
        <v>0</v>
      </c>
      <c r="F28" s="154"/>
      <c r="G28" s="151"/>
      <c r="H28" s="151"/>
      <c r="I28" s="118"/>
      <c r="J28" s="105"/>
      <c r="K28" s="105"/>
      <c r="L28" s="105"/>
      <c r="M28" s="105"/>
      <c r="N28" s="105"/>
      <c r="O28" s="105"/>
    </row>
    <row r="29" spans="1:15" ht="16.5" customHeight="1">
      <c r="A29" s="149" t="s">
        <v>60</v>
      </c>
      <c r="B29" s="104"/>
      <c r="C29" s="153" t="s">
        <v>61</v>
      </c>
      <c r="D29" s="145">
        <v>0</v>
      </c>
      <c r="E29" s="146">
        <v>0</v>
      </c>
      <c r="F29" s="161"/>
      <c r="G29" s="151"/>
      <c r="H29" s="104"/>
      <c r="I29" s="118"/>
      <c r="J29" s="118"/>
      <c r="K29" s="105"/>
      <c r="L29" s="105"/>
      <c r="M29" s="105"/>
      <c r="N29" s="105"/>
      <c r="O29" s="105"/>
    </row>
    <row r="30" spans="1:15" ht="16.5" customHeight="1">
      <c r="A30" s="143"/>
      <c r="B30" s="152"/>
      <c r="C30" s="147" t="s">
        <v>62</v>
      </c>
      <c r="D30" s="104">
        <v>0</v>
      </c>
      <c r="E30" s="148">
        <v>0</v>
      </c>
      <c r="F30" s="161" t="s">
        <v>63</v>
      </c>
      <c r="G30" s="151">
        <f>G9+G6</f>
        <v>266703865.12</v>
      </c>
      <c r="H30" s="156">
        <f>H9+H6</f>
        <v>5600006</v>
      </c>
      <c r="I30" s="105"/>
      <c r="J30" s="105"/>
      <c r="K30" s="105"/>
      <c r="L30" s="105"/>
      <c r="M30" s="105"/>
      <c r="N30" s="105"/>
      <c r="O30" s="105"/>
    </row>
    <row r="31" spans="1:15" ht="16.5" customHeight="1">
      <c r="A31" s="143"/>
      <c r="B31" s="162"/>
      <c r="C31" s="163" t="s">
        <v>63</v>
      </c>
      <c r="D31" s="155">
        <f>D6+D7+D8+D9+D10+D11+D12+D13+D14+D15+D16+D17+D18+D19+D20+D21+D22+D23+D24+D25+D26+D27+D28+D29+D30</f>
        <v>266703865.12</v>
      </c>
      <c r="E31" s="155">
        <f>E30+E29+E28+E27+E26+E25+E24+E23+E22+E21+E20+E19+E18+E17+E16+E15+E14+E13+E12+E11+E10+E9+E8+E7+E6</f>
        <v>5600006</v>
      </c>
      <c r="F31" s="164" t="s">
        <v>64</v>
      </c>
      <c r="G31" s="151">
        <f>D32</f>
        <v>0</v>
      </c>
      <c r="H31" s="156">
        <f>E32</f>
        <v>0</v>
      </c>
      <c r="I31" s="105"/>
      <c r="J31" s="105"/>
      <c r="K31" s="105"/>
      <c r="L31" s="105"/>
      <c r="M31" s="105"/>
      <c r="N31" s="105"/>
      <c r="O31" s="105"/>
    </row>
    <row r="32" spans="1:15" ht="16.5" customHeight="1">
      <c r="A32" s="143"/>
      <c r="B32" s="162"/>
      <c r="C32" s="164" t="s">
        <v>64</v>
      </c>
      <c r="D32" s="151"/>
      <c r="E32" s="151"/>
      <c r="F32" s="164"/>
      <c r="G32" s="151"/>
      <c r="H32" s="156"/>
      <c r="I32" s="105"/>
      <c r="J32" s="105"/>
      <c r="K32" s="105"/>
      <c r="L32" s="105"/>
      <c r="M32" s="105"/>
      <c r="N32" s="105"/>
      <c r="O32" s="105"/>
    </row>
    <row r="33" spans="1:15" ht="16.5" customHeight="1">
      <c r="A33" s="165" t="s">
        <v>65</v>
      </c>
      <c r="B33" s="162">
        <f>B28+B29</f>
        <v>272303871.12</v>
      </c>
      <c r="C33" s="163" t="s">
        <v>66</v>
      </c>
      <c r="D33" s="104">
        <f>D31+D32</f>
        <v>266703865.12</v>
      </c>
      <c r="E33" s="104">
        <f>E31+E32</f>
        <v>5600006</v>
      </c>
      <c r="F33" s="163" t="s">
        <v>66</v>
      </c>
      <c r="G33" s="151">
        <f>G30+G31</f>
        <v>266703865.12</v>
      </c>
      <c r="H33" s="110">
        <f>H30+H31</f>
        <v>5600006</v>
      </c>
      <c r="I33" s="105"/>
      <c r="J33" s="105"/>
      <c r="K33" s="105"/>
      <c r="L33" s="105"/>
      <c r="M33" s="105"/>
      <c r="N33" s="105"/>
      <c r="O33" s="105"/>
    </row>
    <row r="34" spans="1:15" ht="15.75" customHeight="1">
      <c r="A34" s="69"/>
      <c r="B34" s="40"/>
      <c r="C34" s="40"/>
      <c r="D34" s="40"/>
      <c r="E34" s="40"/>
      <c r="F34" s="40"/>
      <c r="G34" s="40"/>
      <c r="H34" s="69"/>
      <c r="I34" s="69"/>
      <c r="J34" s="69"/>
      <c r="K34" s="69"/>
      <c r="L34" s="69"/>
      <c r="M34" s="69"/>
      <c r="N34" s="69"/>
      <c r="O34" s="69"/>
    </row>
    <row r="35" spans="1:15" ht="15.75" customHeight="1">
      <c r="A35" s="69"/>
      <c r="B35" s="40"/>
      <c r="C35" s="40"/>
      <c r="D35" s="40"/>
      <c r="E35" s="40"/>
      <c r="F35" s="40"/>
      <c r="G35" s="40"/>
      <c r="H35" s="69"/>
      <c r="I35" s="69"/>
      <c r="J35" s="69"/>
      <c r="K35" s="69"/>
      <c r="L35" s="69"/>
      <c r="M35" s="69"/>
      <c r="N35" s="69"/>
      <c r="O35" s="69"/>
    </row>
    <row r="36" spans="1:15" ht="15.75" customHeight="1">
      <c r="A36" s="69"/>
      <c r="B36" s="40"/>
      <c r="C36" s="40"/>
      <c r="D36" s="69"/>
      <c r="E36" s="69"/>
      <c r="F36" s="40"/>
      <c r="G36" s="40"/>
      <c r="H36" s="69"/>
      <c r="I36" s="69"/>
      <c r="J36" s="69"/>
      <c r="K36" s="69"/>
      <c r="L36" s="69"/>
      <c r="M36" s="69"/>
      <c r="N36" s="69"/>
      <c r="O36" s="69"/>
    </row>
    <row r="37" spans="1:15" ht="12.75" customHeight="1">
      <c r="A37" s="69"/>
      <c r="B37" s="40"/>
      <c r="C37" s="40"/>
      <c r="D37" s="40"/>
      <c r="E37" s="40"/>
      <c r="F37" s="69"/>
      <c r="G37" s="69"/>
      <c r="H37" s="40"/>
      <c r="I37" s="69"/>
      <c r="J37" s="69"/>
      <c r="K37" s="69"/>
      <c r="L37" s="69"/>
      <c r="M37" s="69"/>
      <c r="N37" s="69"/>
      <c r="O37" s="69"/>
    </row>
    <row r="38" spans="1:15" ht="12.75" customHeight="1">
      <c r="A38" s="69"/>
      <c r="B38" s="40"/>
      <c r="C38" s="40"/>
      <c r="D38" s="40"/>
      <c r="E38" s="40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ht="12.75" customHeight="1">
      <c r="A39" s="69"/>
      <c r="B39" s="69"/>
      <c r="C39" s="40"/>
      <c r="D39" s="40"/>
      <c r="E39" s="40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 ht="12.75" customHeight="1">
      <c r="A40" s="69"/>
      <c r="B40" s="69"/>
      <c r="C40" s="40"/>
      <c r="D40" s="40"/>
      <c r="E40" s="40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ht="12.75" customHeight="1">
      <c r="A41" s="69"/>
      <c r="B41" s="69"/>
      <c r="C41" s="40"/>
      <c r="D41" s="40"/>
      <c r="E41" s="40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ht="12.75" customHeight="1">
      <c r="A42" s="69"/>
      <c r="B42" s="69"/>
      <c r="C42" s="40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ht="12.75" customHeight="1">
      <c r="A43" s="69"/>
      <c r="B43" s="69"/>
      <c r="C43" s="40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ht="12.75" customHeight="1">
      <c r="A44" s="69"/>
      <c r="B44" s="69"/>
      <c r="C44" s="40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ht="12.75" customHeight="1">
      <c r="A45" s="69"/>
      <c r="B45" s="69"/>
      <c r="C45" s="40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</sheetData>
  <sheetProtection/>
  <mergeCells count="4">
    <mergeCell ref="G1:H1"/>
    <mergeCell ref="A2:H2"/>
    <mergeCell ref="A4:B4"/>
    <mergeCell ref="C4:H4"/>
  </mergeCells>
  <printOptions horizontalCentered="1"/>
  <pageMargins left="0.5902777777777778" right="0.5902777777777778" top="0.5902777777777778" bottom="0.5902777777777778" header="0.3541666666666667" footer="0.275"/>
  <pageSetup fitToHeight="100" fitToWidth="1" orientation="landscape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5">
      <selection activeCell="E21" sqref="E21"/>
    </sheetView>
  </sheetViews>
  <sheetFormatPr defaultColWidth="9.33203125" defaultRowHeight="11.25"/>
  <cols>
    <col min="1" max="3" width="7" style="0" customWidth="1"/>
    <col min="4" max="4" width="36.83203125" style="0" customWidth="1"/>
    <col min="5" max="7" width="16.16015625" style="0" customWidth="1"/>
  </cols>
  <sheetData>
    <row r="1" ht="18" customHeight="1">
      <c r="A1" t="s">
        <v>67</v>
      </c>
    </row>
    <row r="2" spans="1:7" ht="22.5">
      <c r="A2" s="38" t="s">
        <v>68</v>
      </c>
      <c r="B2" s="38"/>
      <c r="C2" s="38"/>
      <c r="D2" s="38"/>
      <c r="E2" s="38"/>
      <c r="F2" s="38"/>
      <c r="G2" s="38"/>
    </row>
    <row r="3" spans="1:7" ht="14.25">
      <c r="A3" s="6"/>
      <c r="B3" s="6"/>
      <c r="C3" s="6"/>
      <c r="D3" s="39"/>
      <c r="E3" s="40"/>
      <c r="F3" s="40"/>
      <c r="G3" s="68" t="s">
        <v>16</v>
      </c>
    </row>
    <row r="4" spans="1:7" ht="27" customHeight="1">
      <c r="A4" s="42" t="s">
        <v>69</v>
      </c>
      <c r="B4" s="42"/>
      <c r="C4" s="42"/>
      <c r="D4" s="42"/>
      <c r="E4" s="42" t="s">
        <v>70</v>
      </c>
      <c r="F4" s="42" t="s">
        <v>71</v>
      </c>
      <c r="G4" s="42" t="s">
        <v>72</v>
      </c>
    </row>
    <row r="5" spans="1:7" ht="27" customHeight="1">
      <c r="A5" s="42" t="s">
        <v>73</v>
      </c>
      <c r="B5" s="42"/>
      <c r="C5" s="42"/>
      <c r="D5" s="42" t="s">
        <v>74</v>
      </c>
      <c r="E5" s="42"/>
      <c r="F5" s="42"/>
      <c r="G5" s="42"/>
    </row>
    <row r="6" spans="1:7" ht="27" customHeight="1">
      <c r="A6" s="10" t="s">
        <v>75</v>
      </c>
      <c r="B6" s="10" t="s">
        <v>76</v>
      </c>
      <c r="C6" s="10" t="s">
        <v>77</v>
      </c>
      <c r="D6" s="42"/>
      <c r="E6" s="42"/>
      <c r="F6" s="42"/>
      <c r="G6" s="42"/>
    </row>
    <row r="7" spans="1:7" ht="27" customHeight="1">
      <c r="A7" s="44" t="s">
        <v>78</v>
      </c>
      <c r="B7" s="44" t="s">
        <v>78</v>
      </c>
      <c r="C7" s="44" t="s">
        <v>78</v>
      </c>
      <c r="D7" s="44" t="s">
        <v>78</v>
      </c>
      <c r="E7" s="44">
        <v>1</v>
      </c>
      <c r="F7" s="44">
        <v>2</v>
      </c>
      <c r="G7" s="44">
        <v>3</v>
      </c>
    </row>
    <row r="8" spans="1:7" ht="27" customHeight="1">
      <c r="A8" s="45">
        <v>205</v>
      </c>
      <c r="B8" s="45" t="s">
        <v>79</v>
      </c>
      <c r="C8" s="45" t="s">
        <v>79</v>
      </c>
      <c r="D8" s="46" t="s">
        <v>80</v>
      </c>
      <c r="E8" s="47">
        <f aca="true" t="shared" si="0" ref="E8:E13">SUM(F8:G8)</f>
        <v>1971473.4900000002</v>
      </c>
      <c r="F8" s="131">
        <v>1971473.4900000002</v>
      </c>
      <c r="G8" s="47"/>
    </row>
    <row r="9" spans="1:7" ht="27" customHeight="1">
      <c r="A9" s="45" t="s">
        <v>81</v>
      </c>
      <c r="B9" s="45" t="s">
        <v>82</v>
      </c>
      <c r="C9" s="45" t="s">
        <v>79</v>
      </c>
      <c r="D9" s="46" t="s">
        <v>83</v>
      </c>
      <c r="E9" s="47">
        <f t="shared" si="0"/>
        <v>40560431.16</v>
      </c>
      <c r="F9" s="132">
        <v>40140431.16</v>
      </c>
      <c r="G9" s="47">
        <v>420000</v>
      </c>
    </row>
    <row r="10" spans="1:7" ht="27" customHeight="1">
      <c r="A10" s="45" t="s">
        <v>81</v>
      </c>
      <c r="B10" s="45" t="s">
        <v>82</v>
      </c>
      <c r="C10" s="45" t="s">
        <v>82</v>
      </c>
      <c r="D10" s="46" t="s">
        <v>84</v>
      </c>
      <c r="E10" s="47">
        <f t="shared" si="0"/>
        <v>71335190.47</v>
      </c>
      <c r="F10" s="131">
        <v>67835190.47</v>
      </c>
      <c r="G10" s="47">
        <v>3500000</v>
      </c>
    </row>
    <row r="11" spans="1:7" ht="27" customHeight="1">
      <c r="A11" s="45" t="s">
        <v>81</v>
      </c>
      <c r="B11" s="45" t="s">
        <v>82</v>
      </c>
      <c r="C11" s="45" t="s">
        <v>85</v>
      </c>
      <c r="D11" s="46" t="s">
        <v>86</v>
      </c>
      <c r="E11" s="47">
        <f t="shared" si="0"/>
        <v>46107707.84</v>
      </c>
      <c r="F11" s="47">
        <v>45437707.84</v>
      </c>
      <c r="G11" s="47">
        <v>670000</v>
      </c>
    </row>
    <row r="12" spans="1:7" ht="27" customHeight="1">
      <c r="A12" s="45" t="s">
        <v>81</v>
      </c>
      <c r="B12" s="45" t="s">
        <v>82</v>
      </c>
      <c r="C12" s="45" t="s">
        <v>87</v>
      </c>
      <c r="D12" s="47" t="s">
        <v>88</v>
      </c>
      <c r="E12" s="47">
        <f t="shared" si="0"/>
        <v>2051940</v>
      </c>
      <c r="F12" s="47">
        <v>551940</v>
      </c>
      <c r="G12" s="47">
        <v>1500000</v>
      </c>
    </row>
    <row r="13" spans="1:7" ht="27" customHeight="1">
      <c r="A13" s="45" t="s">
        <v>81</v>
      </c>
      <c r="B13" s="45" t="s">
        <v>82</v>
      </c>
      <c r="C13" s="45" t="s">
        <v>89</v>
      </c>
      <c r="D13" s="47" t="s">
        <v>90</v>
      </c>
      <c r="E13" s="47">
        <f t="shared" si="0"/>
        <v>10320000</v>
      </c>
      <c r="F13" s="47"/>
      <c r="G13" s="47">
        <v>10320000</v>
      </c>
    </row>
    <row r="14" spans="1:7" ht="27" customHeight="1">
      <c r="A14" s="45" t="s">
        <v>81</v>
      </c>
      <c r="B14" s="45" t="s">
        <v>85</v>
      </c>
      <c r="C14" s="45" t="s">
        <v>82</v>
      </c>
      <c r="D14" s="47" t="s">
        <v>91</v>
      </c>
      <c r="E14" s="47">
        <f aca="true" t="shared" si="1" ref="E14:E23">SUM(F14:G14)</f>
        <v>20782354.27</v>
      </c>
      <c r="F14" s="47">
        <v>20782354.27</v>
      </c>
      <c r="G14" s="47"/>
    </row>
    <row r="15" spans="1:7" ht="27" customHeight="1">
      <c r="A15" s="45" t="s">
        <v>81</v>
      </c>
      <c r="B15" s="45" t="s">
        <v>85</v>
      </c>
      <c r="C15" s="45" t="s">
        <v>87</v>
      </c>
      <c r="D15" s="46" t="s">
        <v>92</v>
      </c>
      <c r="E15" s="47">
        <f t="shared" si="1"/>
        <v>0</v>
      </c>
      <c r="F15" s="47"/>
      <c r="G15" s="47"/>
    </row>
    <row r="16" spans="1:7" ht="27" customHeight="1">
      <c r="A16" s="45" t="s">
        <v>81</v>
      </c>
      <c r="B16" s="45" t="s">
        <v>93</v>
      </c>
      <c r="C16" s="45" t="s">
        <v>79</v>
      </c>
      <c r="D16" s="46" t="s">
        <v>94</v>
      </c>
      <c r="E16" s="47">
        <f t="shared" si="1"/>
        <v>400000</v>
      </c>
      <c r="F16" s="47"/>
      <c r="G16" s="47">
        <v>400000</v>
      </c>
    </row>
    <row r="17" spans="1:7" ht="27" customHeight="1">
      <c r="A17" s="45" t="s">
        <v>81</v>
      </c>
      <c r="B17" s="45" t="s">
        <v>95</v>
      </c>
      <c r="C17" s="45" t="s">
        <v>82</v>
      </c>
      <c r="D17" s="46" t="s">
        <v>96</v>
      </c>
      <c r="E17" s="47">
        <f t="shared" si="1"/>
        <v>0</v>
      </c>
      <c r="F17" s="47"/>
      <c r="G17" s="47"/>
    </row>
    <row r="18" spans="1:7" ht="27" customHeight="1">
      <c r="A18" s="45" t="s">
        <v>81</v>
      </c>
      <c r="B18" s="45" t="s">
        <v>95</v>
      </c>
      <c r="C18" s="45" t="s">
        <v>89</v>
      </c>
      <c r="D18" s="46" t="s">
        <v>97</v>
      </c>
      <c r="E18" s="47">
        <f t="shared" si="1"/>
        <v>15233600</v>
      </c>
      <c r="F18" s="47"/>
      <c r="G18" s="47">
        <v>15233600</v>
      </c>
    </row>
    <row r="19" spans="1:7" ht="27" customHeight="1">
      <c r="A19" s="45" t="s">
        <v>81</v>
      </c>
      <c r="B19" s="45" t="s">
        <v>89</v>
      </c>
      <c r="C19" s="45" t="s">
        <v>89</v>
      </c>
      <c r="D19" s="46" t="s">
        <v>98</v>
      </c>
      <c r="E19" s="47">
        <f t="shared" si="1"/>
        <v>57507415.82</v>
      </c>
      <c r="F19" s="47">
        <v>28834415.82</v>
      </c>
      <c r="G19" s="47">
        <v>28673000</v>
      </c>
    </row>
    <row r="20" spans="1:7" ht="27" customHeight="1">
      <c r="A20" s="45" t="s">
        <v>99</v>
      </c>
      <c r="B20" s="45" t="s">
        <v>85</v>
      </c>
      <c r="C20" s="45" t="s">
        <v>79</v>
      </c>
      <c r="D20" s="46" t="s">
        <v>100</v>
      </c>
      <c r="E20" s="47">
        <f t="shared" si="1"/>
        <v>433752.07</v>
      </c>
      <c r="F20" s="47">
        <v>433752.07</v>
      </c>
      <c r="G20" s="47"/>
    </row>
    <row r="21" spans="1:7" ht="27" customHeight="1">
      <c r="A21" s="133" t="s">
        <v>101</v>
      </c>
      <c r="B21" s="134"/>
      <c r="C21" s="134"/>
      <c r="D21" s="135"/>
      <c r="E21" s="47">
        <f>SUM(E8:E20)</f>
        <v>266703865.12</v>
      </c>
      <c r="F21" s="47">
        <f>SUM(F8:F20)</f>
        <v>205987265.12</v>
      </c>
      <c r="G21" s="47">
        <f>SUM(G8:G20)</f>
        <v>60716600</v>
      </c>
    </row>
  </sheetData>
  <sheetProtection/>
  <mergeCells count="8">
    <mergeCell ref="A2:G2"/>
    <mergeCell ref="A4:D4"/>
    <mergeCell ref="A5:C5"/>
    <mergeCell ref="A21:D21"/>
    <mergeCell ref="D5:D6"/>
    <mergeCell ref="E4:E6"/>
    <mergeCell ref="F4:F6"/>
    <mergeCell ref="G4:G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showZeros="0" workbookViewId="0" topLeftCell="A1">
      <selection activeCell="D22" activeCellId="1" sqref="D25 D22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  <col min="5" max="5" width="27.5" style="0" customWidth="1"/>
  </cols>
  <sheetData>
    <row r="1" spans="1:4" ht="19.5" customHeight="1">
      <c r="A1" s="95" t="s">
        <v>102</v>
      </c>
      <c r="B1" s="4"/>
      <c r="C1" s="35"/>
      <c r="D1" s="35"/>
    </row>
    <row r="2" spans="1:4" ht="24.75" customHeight="1">
      <c r="A2" s="38" t="s">
        <v>103</v>
      </c>
      <c r="B2" s="38"/>
      <c r="C2" s="38"/>
      <c r="D2" s="38"/>
    </row>
    <row r="3" spans="1:4" ht="19.5" customHeight="1">
      <c r="A3" s="6"/>
      <c r="B3" s="6"/>
      <c r="C3" s="39"/>
      <c r="D3" s="41" t="s">
        <v>16</v>
      </c>
    </row>
    <row r="4" spans="1:4" ht="22.5" customHeight="1">
      <c r="A4" s="42" t="s">
        <v>104</v>
      </c>
      <c r="B4" s="42"/>
      <c r="C4" s="42"/>
      <c r="D4" s="42" t="s">
        <v>71</v>
      </c>
    </row>
    <row r="5" spans="1:4" ht="18.75" customHeight="1">
      <c r="A5" s="42" t="s">
        <v>73</v>
      </c>
      <c r="B5" s="42"/>
      <c r="C5" s="42" t="s">
        <v>74</v>
      </c>
      <c r="D5" s="42"/>
    </row>
    <row r="6" spans="1:4" ht="22.5" customHeight="1">
      <c r="A6" s="10" t="s">
        <v>75</v>
      </c>
      <c r="B6" s="10" t="s">
        <v>76</v>
      </c>
      <c r="C6" s="42"/>
      <c r="D6" s="42"/>
    </row>
    <row r="7" spans="1:4" ht="18" customHeight="1">
      <c r="A7" s="44" t="s">
        <v>78</v>
      </c>
      <c r="B7" s="44" t="s">
        <v>78</v>
      </c>
      <c r="C7" s="44" t="s">
        <v>78</v>
      </c>
      <c r="D7" s="44">
        <v>1</v>
      </c>
    </row>
    <row r="8" spans="1:4" ht="17.25" customHeight="1">
      <c r="A8" s="56">
        <v>301</v>
      </c>
      <c r="B8" s="126"/>
      <c r="C8" s="127" t="s">
        <v>105</v>
      </c>
      <c r="D8" s="58">
        <f>SUM(D9:D11)</f>
        <v>180870135.85999998</v>
      </c>
    </row>
    <row r="9" spans="1:4" ht="17.25" customHeight="1">
      <c r="A9" s="56">
        <v>301</v>
      </c>
      <c r="B9" s="126" t="s">
        <v>79</v>
      </c>
      <c r="C9" s="127" t="s">
        <v>106</v>
      </c>
      <c r="D9" s="58">
        <v>77623082.51</v>
      </c>
    </row>
    <row r="10" spans="1:4" ht="17.25" customHeight="1">
      <c r="A10" s="56">
        <v>301</v>
      </c>
      <c r="B10" s="126" t="s">
        <v>82</v>
      </c>
      <c r="C10" s="127" t="s">
        <v>107</v>
      </c>
      <c r="D10" s="58">
        <v>99200513.88</v>
      </c>
    </row>
    <row r="11" spans="1:4" ht="17.25" customHeight="1">
      <c r="A11" s="56">
        <v>301</v>
      </c>
      <c r="B11" s="126" t="s">
        <v>89</v>
      </c>
      <c r="C11" s="127" t="s">
        <v>108</v>
      </c>
      <c r="D11" s="58">
        <v>4046539.47</v>
      </c>
    </row>
    <row r="12" spans="1:4" ht="17.25" customHeight="1">
      <c r="A12" s="56">
        <v>302</v>
      </c>
      <c r="B12" s="126"/>
      <c r="C12" s="127" t="s">
        <v>109</v>
      </c>
      <c r="D12" s="58">
        <f>SUM(D13:D27)</f>
        <v>25117129.26</v>
      </c>
    </row>
    <row r="13" spans="1:4" ht="17.25" customHeight="1">
      <c r="A13" s="56">
        <v>302</v>
      </c>
      <c r="B13" s="126" t="s">
        <v>79</v>
      </c>
      <c r="C13" s="128" t="s">
        <v>110</v>
      </c>
      <c r="D13" s="58">
        <v>2687000</v>
      </c>
    </row>
    <row r="14" spans="1:4" ht="17.25" customHeight="1">
      <c r="A14" s="56">
        <v>302</v>
      </c>
      <c r="B14" s="126" t="s">
        <v>82</v>
      </c>
      <c r="C14" s="128" t="s">
        <v>111</v>
      </c>
      <c r="D14" s="58">
        <v>459000</v>
      </c>
    </row>
    <row r="15" spans="1:4" ht="17.25" customHeight="1">
      <c r="A15" s="56">
        <v>302</v>
      </c>
      <c r="B15" s="126" t="s">
        <v>112</v>
      </c>
      <c r="C15" s="128" t="s">
        <v>113</v>
      </c>
      <c r="D15" s="58">
        <v>1465400</v>
      </c>
    </row>
    <row r="16" spans="1:4" ht="17.25" customHeight="1">
      <c r="A16" s="56">
        <v>302</v>
      </c>
      <c r="B16" s="126" t="s">
        <v>114</v>
      </c>
      <c r="C16" s="128" t="s">
        <v>115</v>
      </c>
      <c r="D16" s="58">
        <v>1542000</v>
      </c>
    </row>
    <row r="17" spans="1:4" ht="17.25" customHeight="1">
      <c r="A17" s="56">
        <v>302</v>
      </c>
      <c r="B17" s="126" t="s">
        <v>93</v>
      </c>
      <c r="C17" s="128" t="s">
        <v>116</v>
      </c>
      <c r="D17" s="58">
        <v>117300</v>
      </c>
    </row>
    <row r="18" spans="1:4" ht="17.25" customHeight="1">
      <c r="A18" s="56" t="s">
        <v>117</v>
      </c>
      <c r="B18" s="126" t="s">
        <v>118</v>
      </c>
      <c r="C18" s="128" t="s">
        <v>119</v>
      </c>
      <c r="D18" s="58">
        <v>15464738</v>
      </c>
    </row>
    <row r="19" spans="1:4" ht="17.25" customHeight="1">
      <c r="A19" s="56">
        <v>302</v>
      </c>
      <c r="B19" s="126" t="s">
        <v>120</v>
      </c>
      <c r="C19" s="128" t="s">
        <v>121</v>
      </c>
      <c r="D19" s="58">
        <v>832000</v>
      </c>
    </row>
    <row r="20" spans="1:4" ht="17.25" customHeight="1">
      <c r="A20" s="56">
        <v>302</v>
      </c>
      <c r="B20" s="126" t="s">
        <v>122</v>
      </c>
      <c r="C20" s="128" t="s">
        <v>123</v>
      </c>
      <c r="D20" s="58">
        <v>585000</v>
      </c>
    </row>
    <row r="21" spans="1:4" ht="17.25" customHeight="1">
      <c r="A21" s="56">
        <v>302</v>
      </c>
      <c r="B21" s="126">
        <v>14</v>
      </c>
      <c r="C21" s="128" t="s">
        <v>124</v>
      </c>
      <c r="D21" s="58">
        <v>10000</v>
      </c>
    </row>
    <row r="22" spans="1:4" ht="17.25" customHeight="1">
      <c r="A22" s="56">
        <v>302</v>
      </c>
      <c r="B22" s="126" t="s">
        <v>125</v>
      </c>
      <c r="C22" s="128" t="s">
        <v>126</v>
      </c>
      <c r="D22" s="58">
        <v>70800</v>
      </c>
    </row>
    <row r="23" spans="1:4" ht="17.25" customHeight="1">
      <c r="A23" s="56">
        <v>302</v>
      </c>
      <c r="B23" s="126" t="s">
        <v>127</v>
      </c>
      <c r="C23" s="128" t="s">
        <v>128</v>
      </c>
      <c r="D23" s="58">
        <v>257000</v>
      </c>
    </row>
    <row r="24" spans="1:4" ht="17.25" customHeight="1">
      <c r="A24" s="56">
        <v>302</v>
      </c>
      <c r="B24" s="126" t="s">
        <v>129</v>
      </c>
      <c r="C24" s="128" t="s">
        <v>130</v>
      </c>
      <c r="D24" s="58">
        <v>1044891.2600000001</v>
      </c>
    </row>
    <row r="25" spans="1:4" ht="17.25" customHeight="1">
      <c r="A25" s="56">
        <v>302</v>
      </c>
      <c r="B25" s="126" t="s">
        <v>131</v>
      </c>
      <c r="C25" s="128" t="s">
        <v>132</v>
      </c>
      <c r="D25" s="58">
        <v>50000</v>
      </c>
    </row>
    <row r="26" spans="1:4" ht="17.25" customHeight="1">
      <c r="A26" s="56">
        <v>302</v>
      </c>
      <c r="B26" s="126" t="s">
        <v>133</v>
      </c>
      <c r="C26" s="128" t="s">
        <v>134</v>
      </c>
      <c r="D26" s="58">
        <v>310000</v>
      </c>
    </row>
    <row r="27" spans="1:4" ht="17.25" customHeight="1">
      <c r="A27" s="56">
        <v>302</v>
      </c>
      <c r="B27" s="126" t="s">
        <v>89</v>
      </c>
      <c r="C27" s="128" t="s">
        <v>135</v>
      </c>
      <c r="D27" s="129">
        <v>222000</v>
      </c>
    </row>
    <row r="28" spans="1:4" ht="17.25" customHeight="1">
      <c r="A28" s="130"/>
      <c r="B28" s="130"/>
      <c r="C28" s="130"/>
      <c r="D28" s="58">
        <f>D8+D12</f>
        <v>205987265.11999997</v>
      </c>
    </row>
  </sheetData>
  <sheetProtection/>
  <mergeCells count="6">
    <mergeCell ref="A2:D2"/>
    <mergeCell ref="A4:C4"/>
    <mergeCell ref="A5:B5"/>
    <mergeCell ref="A28:C28"/>
    <mergeCell ref="C5:C6"/>
    <mergeCell ref="D4:D6"/>
  </mergeCells>
  <printOptions horizontalCentered="1"/>
  <pageMargins left="1.3381944444444445" right="1.3381944444444445" top="1.3777777777777778" bottom="1.3777777777777778" header="0.5111111111111111" footer="0.5111111111111111"/>
  <pageSetup fitToHeight="100" fitToWidth="1" orientation="portrait" paperSize="9" scale="8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showGridLines="0" showZeros="0" workbookViewId="0" topLeftCell="A7">
      <selection activeCell="D10" sqref="D10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95" t="s">
        <v>136</v>
      </c>
      <c r="B1" s="3"/>
      <c r="C1" s="3"/>
      <c r="D1" s="96"/>
      <c r="E1" s="3"/>
      <c r="F1" s="32"/>
      <c r="G1" s="97"/>
      <c r="H1" s="3"/>
      <c r="I1" s="3"/>
      <c r="J1" s="3"/>
      <c r="K1" s="3"/>
    </row>
    <row r="2" spans="1:11" ht="24" customHeight="1">
      <c r="A2" s="5" t="s">
        <v>137</v>
      </c>
      <c r="B2" s="5"/>
      <c r="C2" s="5"/>
      <c r="D2" s="5"/>
      <c r="E2" s="5"/>
      <c r="F2" s="5"/>
      <c r="G2" s="67"/>
      <c r="H2" s="67"/>
      <c r="I2" s="67"/>
      <c r="J2" s="67"/>
      <c r="K2" s="67"/>
    </row>
    <row r="3" spans="1:11" ht="12.75" customHeight="1">
      <c r="A3" s="6"/>
      <c r="B3" s="69"/>
      <c r="C3" s="69"/>
      <c r="D3" s="7"/>
      <c r="E3" s="69"/>
      <c r="F3" s="98" t="s">
        <v>16</v>
      </c>
      <c r="G3" s="69"/>
      <c r="H3" s="69"/>
      <c r="I3" s="69"/>
      <c r="J3" s="69"/>
      <c r="K3" s="69"/>
    </row>
    <row r="4" spans="1:11" ht="15.75" customHeight="1">
      <c r="A4" s="10" t="s">
        <v>138</v>
      </c>
      <c r="B4" s="10"/>
      <c r="C4" s="10" t="s">
        <v>139</v>
      </c>
      <c r="D4" s="10"/>
      <c r="E4" s="10"/>
      <c r="F4" s="10"/>
      <c r="G4" s="99"/>
      <c r="H4" s="99"/>
      <c r="I4" s="99"/>
      <c r="J4" s="99"/>
      <c r="K4" s="99"/>
    </row>
    <row r="5" spans="1:11" ht="15.75" customHeight="1">
      <c r="A5" s="10" t="s">
        <v>19</v>
      </c>
      <c r="B5" s="42" t="s">
        <v>20</v>
      </c>
      <c r="C5" s="100" t="s">
        <v>140</v>
      </c>
      <c r="D5" s="53" t="s">
        <v>20</v>
      </c>
      <c r="E5" s="100" t="s">
        <v>24</v>
      </c>
      <c r="F5" s="53" t="s">
        <v>20</v>
      </c>
      <c r="G5" s="99"/>
      <c r="H5" s="99"/>
      <c r="I5" s="99"/>
      <c r="J5" s="99"/>
      <c r="K5" s="99"/>
    </row>
    <row r="6" spans="1:11" ht="15.75" customHeight="1">
      <c r="A6" s="101" t="s">
        <v>25</v>
      </c>
      <c r="B6" s="47">
        <v>266703865.12</v>
      </c>
      <c r="C6" s="102" t="s">
        <v>26</v>
      </c>
      <c r="D6" s="103"/>
      <c r="E6" s="102" t="s">
        <v>27</v>
      </c>
      <c r="F6" s="104">
        <v>205987265.12</v>
      </c>
      <c r="G6" s="105"/>
      <c r="H6" s="105"/>
      <c r="I6" s="105"/>
      <c r="J6" s="105"/>
      <c r="K6" s="105"/>
    </row>
    <row r="7" spans="1:11" ht="15.75" customHeight="1">
      <c r="A7" s="106" t="s">
        <v>141</v>
      </c>
      <c r="B7" s="103"/>
      <c r="C7" s="107" t="s">
        <v>29</v>
      </c>
      <c r="D7" s="103">
        <v>0</v>
      </c>
      <c r="E7" s="102" t="s">
        <v>142</v>
      </c>
      <c r="F7" s="104">
        <v>180870135.86</v>
      </c>
      <c r="G7" s="105"/>
      <c r="H7" s="105"/>
      <c r="I7" s="105"/>
      <c r="J7" s="105"/>
      <c r="K7" s="105"/>
    </row>
    <row r="8" spans="1:11" ht="15.75" customHeight="1">
      <c r="A8" s="106" t="s">
        <v>143</v>
      </c>
      <c r="B8" s="108">
        <v>0</v>
      </c>
      <c r="C8" s="102" t="s">
        <v>32</v>
      </c>
      <c r="D8" s="103">
        <v>0</v>
      </c>
      <c r="E8" s="102" t="s">
        <v>144</v>
      </c>
      <c r="F8" s="104">
        <v>25117129.25999999</v>
      </c>
      <c r="G8" s="105"/>
      <c r="H8" s="105"/>
      <c r="I8" s="105"/>
      <c r="J8" s="105"/>
      <c r="K8" s="105"/>
    </row>
    <row r="9" spans="1:11" ht="21.75" customHeight="1">
      <c r="A9" s="109" t="s">
        <v>145</v>
      </c>
      <c r="B9" s="103">
        <v>0</v>
      </c>
      <c r="C9" s="102" t="s">
        <v>35</v>
      </c>
      <c r="D9" s="103">
        <v>0</v>
      </c>
      <c r="E9" s="102" t="s">
        <v>36</v>
      </c>
      <c r="F9" s="104">
        <v>66316606</v>
      </c>
      <c r="G9" s="105"/>
      <c r="H9" s="105"/>
      <c r="I9" s="105"/>
      <c r="J9" s="105"/>
      <c r="K9" s="105"/>
    </row>
    <row r="10" spans="1:11" ht="15.75" customHeight="1">
      <c r="A10" s="109" t="s">
        <v>146</v>
      </c>
      <c r="B10" s="108"/>
      <c r="C10" s="102" t="s">
        <v>38</v>
      </c>
      <c r="D10" s="110">
        <v>272303871.12</v>
      </c>
      <c r="E10" s="102" t="s">
        <v>147</v>
      </c>
      <c r="F10" s="103"/>
      <c r="G10" s="105"/>
      <c r="H10" s="105"/>
      <c r="I10" s="105"/>
      <c r="J10" s="105"/>
      <c r="K10" s="105"/>
    </row>
    <row r="11" spans="1:11" ht="15.75" customHeight="1">
      <c r="A11" s="102" t="s">
        <v>40</v>
      </c>
      <c r="B11" s="104"/>
      <c r="C11" s="111" t="s">
        <v>41</v>
      </c>
      <c r="D11" s="112"/>
      <c r="E11" s="111" t="s">
        <v>148</v>
      </c>
      <c r="F11" s="108"/>
      <c r="G11" s="105"/>
      <c r="H11" s="105"/>
      <c r="I11" s="105"/>
      <c r="J11" s="105"/>
      <c r="K11" s="105"/>
    </row>
    <row r="12" spans="1:11" ht="15.75" customHeight="1">
      <c r="A12" s="109" t="s">
        <v>141</v>
      </c>
      <c r="B12" s="103">
        <v>0</v>
      </c>
      <c r="C12" s="111" t="s">
        <v>42</v>
      </c>
      <c r="D12" s="112"/>
      <c r="E12" s="111" t="s">
        <v>149</v>
      </c>
      <c r="F12" s="103"/>
      <c r="G12" s="105"/>
      <c r="H12" s="105"/>
      <c r="I12" s="105"/>
      <c r="J12" s="105"/>
      <c r="K12" s="105"/>
    </row>
    <row r="13" spans="1:11" ht="15.75" customHeight="1">
      <c r="A13" s="109" t="s">
        <v>146</v>
      </c>
      <c r="B13" s="104">
        <v>5600006</v>
      </c>
      <c r="C13" s="111" t="s">
        <v>43</v>
      </c>
      <c r="D13" s="112"/>
      <c r="E13" s="113"/>
      <c r="F13" s="114"/>
      <c r="G13" s="105"/>
      <c r="H13" s="105"/>
      <c r="I13" s="105"/>
      <c r="J13" s="105"/>
      <c r="K13" s="105"/>
    </row>
    <row r="14" spans="1:11" ht="15.75" customHeight="1">
      <c r="A14" s="109" t="s">
        <v>150</v>
      </c>
      <c r="B14" s="112">
        <v>0</v>
      </c>
      <c r="C14" s="111" t="s">
        <v>44</v>
      </c>
      <c r="D14" s="112"/>
      <c r="E14" s="113"/>
      <c r="F14" s="115"/>
      <c r="G14" s="105"/>
      <c r="H14" s="105"/>
      <c r="I14" s="105"/>
      <c r="J14" s="105"/>
      <c r="K14" s="105"/>
    </row>
    <row r="15" spans="1:11" ht="15.75" customHeight="1">
      <c r="A15" s="109" t="s">
        <v>151</v>
      </c>
      <c r="B15" s="103">
        <v>0</v>
      </c>
      <c r="C15" s="111" t="s">
        <v>45</v>
      </c>
      <c r="D15" s="112">
        <v>0</v>
      </c>
      <c r="E15" s="113"/>
      <c r="F15" s="115"/>
      <c r="G15" s="105"/>
      <c r="H15" s="105"/>
      <c r="I15" s="105"/>
      <c r="J15" s="105"/>
      <c r="K15" s="105"/>
    </row>
    <row r="16" spans="1:11" ht="15.75" customHeight="1">
      <c r="A16" s="23"/>
      <c r="B16" s="108"/>
      <c r="C16" s="111" t="s">
        <v>46</v>
      </c>
      <c r="D16" s="112">
        <v>0</v>
      </c>
      <c r="E16" s="113"/>
      <c r="F16" s="115"/>
      <c r="G16" s="105"/>
      <c r="H16" s="105"/>
      <c r="I16" s="105"/>
      <c r="J16" s="105"/>
      <c r="K16" s="105"/>
    </row>
    <row r="17" spans="1:11" ht="15.75" customHeight="1">
      <c r="A17" s="81"/>
      <c r="B17" s="112"/>
      <c r="C17" s="111" t="s">
        <v>47</v>
      </c>
      <c r="D17" s="112">
        <v>0</v>
      </c>
      <c r="E17" s="113"/>
      <c r="F17" s="115"/>
      <c r="G17" s="105"/>
      <c r="H17" s="105"/>
      <c r="I17" s="105"/>
      <c r="J17" s="105"/>
      <c r="K17" s="118"/>
    </row>
    <row r="18" spans="1:11" ht="15.75" customHeight="1">
      <c r="A18" s="106"/>
      <c r="B18" s="103"/>
      <c r="C18" s="111" t="s">
        <v>48</v>
      </c>
      <c r="D18" s="112">
        <v>0</v>
      </c>
      <c r="E18" s="113"/>
      <c r="F18" s="115"/>
      <c r="G18" s="105"/>
      <c r="H18" s="105"/>
      <c r="I18" s="105"/>
      <c r="J18" s="105"/>
      <c r="K18" s="105"/>
    </row>
    <row r="19" spans="1:11" ht="15.75" customHeight="1">
      <c r="A19" s="106"/>
      <c r="B19" s="116"/>
      <c r="C19" s="109" t="s">
        <v>49</v>
      </c>
      <c r="D19" s="112">
        <v>0</v>
      </c>
      <c r="E19" s="113"/>
      <c r="F19" s="115"/>
      <c r="G19" s="105"/>
      <c r="H19" s="105"/>
      <c r="I19" s="105"/>
      <c r="J19" s="105"/>
      <c r="K19" s="105"/>
    </row>
    <row r="20" spans="1:11" ht="15.75" customHeight="1">
      <c r="A20" s="102"/>
      <c r="B20" s="117"/>
      <c r="C20" s="109" t="s">
        <v>50</v>
      </c>
      <c r="D20" s="112">
        <v>0</v>
      </c>
      <c r="E20" s="113"/>
      <c r="F20" s="115"/>
      <c r="G20" s="118"/>
      <c r="H20" s="105"/>
      <c r="I20" s="118"/>
      <c r="J20" s="105"/>
      <c r="K20" s="105"/>
    </row>
    <row r="21" spans="1:11" ht="15.75" customHeight="1">
      <c r="A21" s="23"/>
      <c r="B21" s="117"/>
      <c r="C21" s="109" t="s">
        <v>51</v>
      </c>
      <c r="D21" s="112">
        <v>0</v>
      </c>
      <c r="E21" s="113"/>
      <c r="F21" s="115"/>
      <c r="G21" s="118"/>
      <c r="H21" s="105"/>
      <c r="I21" s="105"/>
      <c r="J21" s="105"/>
      <c r="K21" s="105"/>
    </row>
    <row r="22" spans="1:11" ht="15.75" customHeight="1">
      <c r="A22" s="23"/>
      <c r="B22" s="117"/>
      <c r="C22" s="109" t="s">
        <v>52</v>
      </c>
      <c r="D22" s="112">
        <v>0</v>
      </c>
      <c r="E22" s="113"/>
      <c r="F22" s="115"/>
      <c r="G22" s="118"/>
      <c r="H22" s="105"/>
      <c r="I22" s="105"/>
      <c r="J22" s="105"/>
      <c r="K22" s="105"/>
    </row>
    <row r="23" spans="1:11" ht="15.75" customHeight="1">
      <c r="A23" s="23"/>
      <c r="B23" s="117"/>
      <c r="C23" s="109" t="s">
        <v>53</v>
      </c>
      <c r="D23" s="112">
        <v>0</v>
      </c>
      <c r="E23" s="113"/>
      <c r="F23" s="115"/>
      <c r="G23" s="118"/>
      <c r="H23" s="118"/>
      <c r="I23" s="105"/>
      <c r="J23" s="105"/>
      <c r="K23" s="105"/>
    </row>
    <row r="24" spans="1:11" ht="15.75" customHeight="1">
      <c r="A24" s="23"/>
      <c r="B24" s="117"/>
      <c r="C24" s="109" t="s">
        <v>54</v>
      </c>
      <c r="D24" s="112"/>
      <c r="E24" s="113"/>
      <c r="F24" s="115"/>
      <c r="G24" s="118"/>
      <c r="H24" s="105"/>
      <c r="I24" s="105"/>
      <c r="J24" s="105"/>
      <c r="K24" s="105"/>
    </row>
    <row r="25" spans="1:11" ht="15.75" customHeight="1">
      <c r="A25" s="23"/>
      <c r="B25" s="117"/>
      <c r="C25" s="109" t="s">
        <v>55</v>
      </c>
      <c r="D25" s="112">
        <v>0</v>
      </c>
      <c r="E25" s="113"/>
      <c r="F25" s="115"/>
      <c r="G25" s="118"/>
      <c r="H25" s="105"/>
      <c r="I25" s="105"/>
      <c r="J25" s="105"/>
      <c r="K25" s="105"/>
    </row>
    <row r="26" spans="1:11" ht="15.75" customHeight="1">
      <c r="A26" s="102"/>
      <c r="B26" s="117"/>
      <c r="C26" s="109" t="s">
        <v>56</v>
      </c>
      <c r="D26" s="112">
        <v>0</v>
      </c>
      <c r="E26" s="113"/>
      <c r="F26" s="115"/>
      <c r="G26" s="118"/>
      <c r="H26" s="105"/>
      <c r="I26" s="105"/>
      <c r="J26" s="105"/>
      <c r="K26" s="105"/>
    </row>
    <row r="27" spans="1:11" ht="15.75" customHeight="1">
      <c r="A27" s="102"/>
      <c r="B27" s="115"/>
      <c r="C27" s="109" t="s">
        <v>57</v>
      </c>
      <c r="D27" s="112">
        <v>0</v>
      </c>
      <c r="E27" s="113"/>
      <c r="F27" s="115"/>
      <c r="G27" s="118"/>
      <c r="H27" s="105"/>
      <c r="I27" s="105"/>
      <c r="J27" s="105"/>
      <c r="K27" s="105"/>
    </row>
    <row r="28" spans="1:11" ht="15.75" customHeight="1">
      <c r="A28" s="119" t="s">
        <v>58</v>
      </c>
      <c r="B28" s="110">
        <f>B6+B11+B14+B15</f>
        <v>266703865.12</v>
      </c>
      <c r="C28" s="111" t="s">
        <v>59</v>
      </c>
      <c r="D28" s="112">
        <v>0</v>
      </c>
      <c r="E28" s="113"/>
      <c r="F28" s="115"/>
      <c r="G28" s="118"/>
      <c r="H28" s="105"/>
      <c r="I28" s="105"/>
      <c r="J28" s="105"/>
      <c r="K28" s="105"/>
    </row>
    <row r="29" spans="1:11" ht="15.75" customHeight="1">
      <c r="A29" s="109" t="s">
        <v>60</v>
      </c>
      <c r="B29" s="103">
        <v>0</v>
      </c>
      <c r="C29" s="111" t="s">
        <v>61</v>
      </c>
      <c r="D29" s="112">
        <v>0</v>
      </c>
      <c r="E29" s="120" t="s">
        <v>63</v>
      </c>
      <c r="F29" s="110">
        <f>F6+F9</f>
        <v>272303871.12</v>
      </c>
      <c r="G29" s="118"/>
      <c r="H29" s="105"/>
      <c r="I29" s="105"/>
      <c r="J29" s="105"/>
      <c r="K29" s="105"/>
    </row>
    <row r="30" spans="1:11" ht="15.75" customHeight="1">
      <c r="A30" s="106"/>
      <c r="B30" s="108"/>
      <c r="C30" s="111" t="s">
        <v>62</v>
      </c>
      <c r="D30" s="103">
        <v>0</v>
      </c>
      <c r="E30" s="113" t="s">
        <v>152</v>
      </c>
      <c r="F30" s="110"/>
      <c r="G30" s="105"/>
      <c r="H30" s="105"/>
      <c r="I30" s="105"/>
      <c r="J30" s="105"/>
      <c r="K30" s="105"/>
    </row>
    <row r="31" spans="1:11" ht="15.75" customHeight="1">
      <c r="A31" s="106"/>
      <c r="B31" s="112"/>
      <c r="C31" s="23"/>
      <c r="D31" s="116"/>
      <c r="E31" s="113"/>
      <c r="F31" s="110"/>
      <c r="G31" s="105"/>
      <c r="H31" s="105"/>
      <c r="I31" s="105"/>
      <c r="J31" s="105"/>
      <c r="K31" s="105"/>
    </row>
    <row r="32" spans="1:11" ht="15.75" customHeight="1">
      <c r="A32" s="106"/>
      <c r="B32" s="103"/>
      <c r="C32" s="120" t="s">
        <v>63</v>
      </c>
      <c r="D32" s="110">
        <f>D30+D29+D28+D27+D26+D25+D24+D23+D22+D21+D20+D19+D18+D17+D16+D15+D14+D13+D12+D11+D10+D9+D8+D7+D6</f>
        <v>272303871.12</v>
      </c>
      <c r="E32" s="102"/>
      <c r="F32" s="110"/>
      <c r="G32" s="105"/>
      <c r="H32" s="105"/>
      <c r="I32" s="105"/>
      <c r="J32" s="105"/>
      <c r="K32" s="105"/>
    </row>
    <row r="33" spans="1:11" ht="15.75" customHeight="1">
      <c r="A33" s="106"/>
      <c r="B33" s="103"/>
      <c r="C33" s="113" t="s">
        <v>64</v>
      </c>
      <c r="D33" s="110"/>
      <c r="E33" s="102"/>
      <c r="F33" s="110"/>
      <c r="G33" s="105"/>
      <c r="H33" s="105"/>
      <c r="I33" s="105"/>
      <c r="J33" s="105"/>
      <c r="K33" s="105"/>
    </row>
    <row r="34" spans="1:11" ht="15.75" customHeight="1">
      <c r="A34" s="121"/>
      <c r="B34" s="103"/>
      <c r="C34" s="122"/>
      <c r="D34" s="117"/>
      <c r="E34" s="123"/>
      <c r="F34" s="110"/>
      <c r="G34" s="124"/>
      <c r="H34" s="124"/>
      <c r="I34" s="124"/>
      <c r="J34" s="124"/>
      <c r="K34" s="124"/>
    </row>
    <row r="35" spans="1:11" ht="15.75" customHeight="1">
      <c r="A35" s="125" t="s">
        <v>65</v>
      </c>
      <c r="B35" s="110">
        <f>B28+B29</f>
        <v>266703865.12</v>
      </c>
      <c r="C35" s="82" t="s">
        <v>66</v>
      </c>
      <c r="D35" s="110">
        <f>D32+D33</f>
        <v>272303871.12</v>
      </c>
      <c r="E35" s="82" t="s">
        <v>66</v>
      </c>
      <c r="F35" s="110">
        <f>F29+F30</f>
        <v>272303871.12</v>
      </c>
      <c r="G35" s="124"/>
      <c r="H35" s="124"/>
      <c r="I35" s="124"/>
      <c r="J35" s="124"/>
      <c r="K35" s="124"/>
    </row>
    <row r="36" spans="1:11" ht="15.75" customHeight="1">
      <c r="A36" s="69"/>
      <c r="B36" s="40"/>
      <c r="C36" s="40"/>
      <c r="D36" s="40"/>
      <c r="E36" s="40"/>
      <c r="F36" s="69"/>
      <c r="G36" s="69"/>
      <c r="H36" s="69"/>
      <c r="I36" s="69"/>
      <c r="J36" s="69"/>
      <c r="K36" s="69"/>
    </row>
    <row r="37" spans="1:11" ht="15.75" customHeight="1">
      <c r="A37" s="69"/>
      <c r="B37" s="40"/>
      <c r="C37" s="40"/>
      <c r="D37" s="40"/>
      <c r="E37" s="40"/>
      <c r="F37" s="69"/>
      <c r="G37" s="69"/>
      <c r="H37" s="69"/>
      <c r="I37" s="69"/>
      <c r="J37" s="69"/>
      <c r="K37" s="69"/>
    </row>
    <row r="38" spans="1:11" ht="15.75" customHeight="1">
      <c r="A38" s="69"/>
      <c r="B38" s="40"/>
      <c r="C38" s="40"/>
      <c r="D38" s="69"/>
      <c r="E38" s="40"/>
      <c r="F38" s="69"/>
      <c r="G38" s="69"/>
      <c r="H38" s="69"/>
      <c r="I38" s="69"/>
      <c r="J38" s="69"/>
      <c r="K38" s="69"/>
    </row>
    <row r="39" spans="1:11" ht="12.75" customHeight="1">
      <c r="A39" s="69"/>
      <c r="B39" s="40"/>
      <c r="C39" s="40"/>
      <c r="D39" s="40"/>
      <c r="E39" s="69"/>
      <c r="F39" s="40"/>
      <c r="G39" s="69"/>
      <c r="H39" s="69"/>
      <c r="I39" s="69"/>
      <c r="J39" s="69"/>
      <c r="K39" s="69"/>
    </row>
    <row r="40" spans="1:11" ht="12.75" customHeight="1">
      <c r="A40" s="69"/>
      <c r="B40" s="40"/>
      <c r="C40" s="40"/>
      <c r="D40" s="40"/>
      <c r="E40" s="69"/>
      <c r="F40" s="69"/>
      <c r="G40" s="69"/>
      <c r="H40" s="69"/>
      <c r="I40" s="69"/>
      <c r="J40" s="69"/>
      <c r="K40" s="69"/>
    </row>
    <row r="41" spans="1:11" ht="12.75" customHeight="1">
      <c r="A41" s="69"/>
      <c r="B41" s="69"/>
      <c r="C41" s="40"/>
      <c r="D41" s="40"/>
      <c r="E41" s="69"/>
      <c r="F41" s="69"/>
      <c r="G41" s="69"/>
      <c r="H41" s="69"/>
      <c r="I41" s="69"/>
      <c r="J41" s="69"/>
      <c r="K41" s="69"/>
    </row>
    <row r="42" spans="1:11" ht="12.75" customHeight="1">
      <c r="A42" s="69"/>
      <c r="B42" s="69"/>
      <c r="C42" s="40"/>
      <c r="D42" s="40"/>
      <c r="E42" s="69"/>
      <c r="F42" s="69"/>
      <c r="G42" s="69"/>
      <c r="H42" s="69"/>
      <c r="I42" s="69"/>
      <c r="J42" s="69"/>
      <c r="K42" s="69"/>
    </row>
    <row r="43" spans="1:11" ht="12.75" customHeight="1">
      <c r="A43" s="69"/>
      <c r="B43" s="69"/>
      <c r="C43" s="40"/>
      <c r="D43" s="40"/>
      <c r="E43" s="69"/>
      <c r="F43" s="69"/>
      <c r="G43" s="69"/>
      <c r="H43" s="69"/>
      <c r="I43" s="69"/>
      <c r="J43" s="69"/>
      <c r="K43" s="69"/>
    </row>
    <row r="44" spans="1:11" ht="12.75" customHeight="1">
      <c r="A44" s="69"/>
      <c r="B44" s="69"/>
      <c r="C44" s="40"/>
      <c r="D44" s="69"/>
      <c r="E44" s="69"/>
      <c r="F44" s="69"/>
      <c r="G44" s="69"/>
      <c r="H44" s="69"/>
      <c r="I44" s="69"/>
      <c r="J44" s="69"/>
      <c r="K44" s="69"/>
    </row>
    <row r="45" spans="1:11" ht="12.75" customHeight="1">
      <c r="A45" s="69"/>
      <c r="B45" s="69"/>
      <c r="C45" s="40"/>
      <c r="D45" s="69"/>
      <c r="E45" s="69"/>
      <c r="F45" s="69"/>
      <c r="G45" s="69"/>
      <c r="H45" s="69"/>
      <c r="I45" s="69"/>
      <c r="J45" s="69"/>
      <c r="K45" s="69"/>
    </row>
    <row r="46" spans="1:11" ht="12.75" customHeight="1">
      <c r="A46" s="69"/>
      <c r="B46" s="69"/>
      <c r="C46" s="40"/>
      <c r="D46" s="69"/>
      <c r="E46" s="69"/>
      <c r="F46" s="69"/>
      <c r="G46" s="69"/>
      <c r="H46" s="69"/>
      <c r="I46" s="69"/>
      <c r="J46" s="69"/>
      <c r="K46" s="69"/>
    </row>
    <row r="47" spans="1:11" ht="12.75" customHeight="1">
      <c r="A47" s="69"/>
      <c r="B47" s="69"/>
      <c r="C47" s="40"/>
      <c r="D47" s="69"/>
      <c r="E47" s="69"/>
      <c r="F47" s="69"/>
      <c r="G47" s="69"/>
      <c r="H47" s="69"/>
      <c r="I47" s="69"/>
      <c r="J47" s="69"/>
      <c r="K47" s="69"/>
    </row>
  </sheetData>
  <sheetProtection/>
  <mergeCells count="3">
    <mergeCell ref="A2:F2"/>
    <mergeCell ref="A4:B4"/>
    <mergeCell ref="C4:F4"/>
  </mergeCells>
  <printOptions horizontalCentered="1"/>
  <pageMargins left="0.5902777777777778" right="0.5902777777777778" top="0" bottom="0.39305555555555555" header="0.39305555555555555" footer="0.5118055555555555"/>
  <pageSetup fitToHeight="100"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G18" sqref="G18"/>
    </sheetView>
  </sheetViews>
  <sheetFormatPr defaultColWidth="12" defaultRowHeight="11.25"/>
  <cols>
    <col min="1" max="3" width="6.16015625" style="72" customWidth="1"/>
    <col min="4" max="4" width="16" style="72" customWidth="1"/>
    <col min="5" max="5" width="16.83203125" style="72" customWidth="1"/>
    <col min="6" max="6" width="10.33203125" style="72" customWidth="1"/>
    <col min="7" max="7" width="16.66015625" style="72" customWidth="1"/>
    <col min="8" max="8" width="15.83203125" style="72" customWidth="1"/>
    <col min="9" max="9" width="11.5" style="72" customWidth="1"/>
    <col min="10" max="10" width="10.66015625" style="72" customWidth="1"/>
    <col min="11" max="11" width="11.5" style="72" customWidth="1"/>
    <col min="12" max="12" width="10.66015625" style="72" customWidth="1"/>
    <col min="13" max="13" width="10.33203125" style="72" customWidth="1"/>
    <col min="14" max="14" width="9.66015625" style="72" customWidth="1"/>
    <col min="15" max="15" width="11.5" style="72" customWidth="1"/>
    <col min="16" max="16384" width="12" style="72" customWidth="1"/>
  </cols>
  <sheetData>
    <row r="1" spans="1:15" ht="20.25" customHeight="1">
      <c r="A1" s="73" t="s">
        <v>153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42" customHeight="1">
      <c r="A2" s="74" t="s">
        <v>154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9.5" customHeight="1">
      <c r="A3" s="75"/>
      <c r="B3" s="75"/>
      <c r="C3" s="75"/>
      <c r="D3" s="75"/>
      <c r="E3" s="75"/>
      <c r="F3" s="75"/>
      <c r="G3" s="76"/>
      <c r="H3" s="76"/>
      <c r="I3" s="76"/>
      <c r="J3" s="76"/>
      <c r="K3" s="76"/>
      <c r="L3" s="76"/>
      <c r="M3" s="76"/>
      <c r="N3" s="76"/>
      <c r="O3" s="88" t="s">
        <v>16</v>
      </c>
    </row>
    <row r="4" spans="1:15" ht="28.5" customHeight="1">
      <c r="A4" s="77" t="s">
        <v>73</v>
      </c>
      <c r="B4" s="78"/>
      <c r="C4" s="78"/>
      <c r="D4" s="79"/>
      <c r="E4" s="19" t="s">
        <v>101</v>
      </c>
      <c r="F4" s="19" t="s">
        <v>155</v>
      </c>
      <c r="G4" s="15" t="s">
        <v>156</v>
      </c>
      <c r="H4" s="15" t="s">
        <v>157</v>
      </c>
      <c r="I4" s="19" t="s">
        <v>158</v>
      </c>
      <c r="J4" s="19"/>
      <c r="K4" s="89" t="s">
        <v>159</v>
      </c>
      <c r="L4" s="15" t="s">
        <v>160</v>
      </c>
      <c r="M4" s="15" t="s">
        <v>161</v>
      </c>
      <c r="N4" s="19" t="s">
        <v>162</v>
      </c>
      <c r="O4" s="90" t="s">
        <v>163</v>
      </c>
    </row>
    <row r="5" spans="1:15" ht="36" customHeight="1">
      <c r="A5" s="80" t="s">
        <v>75</v>
      </c>
      <c r="B5" s="80" t="s">
        <v>76</v>
      </c>
      <c r="C5" s="80" t="s">
        <v>77</v>
      </c>
      <c r="D5" s="19" t="s">
        <v>74</v>
      </c>
      <c r="E5" s="19"/>
      <c r="F5" s="19"/>
      <c r="G5" s="19"/>
      <c r="H5" s="19"/>
      <c r="I5" s="91" t="s">
        <v>20</v>
      </c>
      <c r="J5" s="92" t="s">
        <v>164</v>
      </c>
      <c r="K5" s="93"/>
      <c r="L5" s="19"/>
      <c r="M5" s="19"/>
      <c r="N5" s="19"/>
      <c r="O5" s="94"/>
    </row>
    <row r="6" spans="1:15" ht="18" customHeight="1">
      <c r="A6" s="81"/>
      <c r="B6" s="81"/>
      <c r="C6" s="81"/>
      <c r="D6" s="81"/>
      <c r="E6" s="82">
        <v>1</v>
      </c>
      <c r="F6" s="82">
        <v>2</v>
      </c>
      <c r="G6" s="82">
        <v>3</v>
      </c>
      <c r="H6" s="82">
        <v>4</v>
      </c>
      <c r="I6" s="82">
        <v>5</v>
      </c>
      <c r="J6" s="82">
        <v>6</v>
      </c>
      <c r="K6" s="82">
        <v>7</v>
      </c>
      <c r="L6" s="82">
        <v>8</v>
      </c>
      <c r="M6" s="82">
        <v>9</v>
      </c>
      <c r="N6" s="82">
        <v>10</v>
      </c>
      <c r="O6" s="82">
        <v>11</v>
      </c>
    </row>
    <row r="7" spans="1:15" ht="18" customHeight="1">
      <c r="A7" s="45">
        <v>205</v>
      </c>
      <c r="B7" s="45" t="s">
        <v>79</v>
      </c>
      <c r="C7" s="45" t="s">
        <v>79</v>
      </c>
      <c r="D7" s="46" t="s">
        <v>80</v>
      </c>
      <c r="E7" s="83">
        <f aca="true" t="shared" si="0" ref="E7:E15">SUM(F7:O7)</f>
        <v>1971473.4900000002</v>
      </c>
      <c r="F7" s="81"/>
      <c r="G7" s="83">
        <v>1971473.4900000002</v>
      </c>
      <c r="H7" s="81"/>
      <c r="I7" s="81"/>
      <c r="J7" s="81"/>
      <c r="K7" s="81"/>
      <c r="L7" s="81"/>
      <c r="M7" s="81"/>
      <c r="N7" s="81"/>
      <c r="O7" s="81"/>
    </row>
    <row r="8" spans="1:15" ht="18" customHeight="1">
      <c r="A8" s="45" t="s">
        <v>81</v>
      </c>
      <c r="B8" s="45" t="s">
        <v>82</v>
      </c>
      <c r="C8" s="45" t="s">
        <v>79</v>
      </c>
      <c r="D8" s="46" t="s">
        <v>83</v>
      </c>
      <c r="E8" s="83">
        <f t="shared" si="0"/>
        <v>40560431.16</v>
      </c>
      <c r="F8" s="81"/>
      <c r="G8" s="83">
        <v>40560431.16</v>
      </c>
      <c r="H8" s="81"/>
      <c r="I8" s="81"/>
      <c r="J8" s="81"/>
      <c r="K8" s="81"/>
      <c r="L8" s="81"/>
      <c r="M8" s="81"/>
      <c r="N8" s="81"/>
      <c r="O8" s="81"/>
    </row>
    <row r="9" spans="1:15" ht="18" customHeight="1">
      <c r="A9" s="45" t="s">
        <v>81</v>
      </c>
      <c r="B9" s="45" t="s">
        <v>82</v>
      </c>
      <c r="C9" s="45" t="s">
        <v>82</v>
      </c>
      <c r="D9" s="46" t="s">
        <v>84</v>
      </c>
      <c r="E9" s="83">
        <f t="shared" si="0"/>
        <v>71335190.47</v>
      </c>
      <c r="F9" s="81"/>
      <c r="G9" s="83">
        <v>71335190.47</v>
      </c>
      <c r="H9" s="81"/>
      <c r="I9" s="81"/>
      <c r="J9" s="81"/>
      <c r="K9" s="81"/>
      <c r="L9" s="81"/>
      <c r="M9" s="81"/>
      <c r="N9" s="81"/>
      <c r="O9" s="81"/>
    </row>
    <row r="10" spans="1:15" ht="18" customHeight="1">
      <c r="A10" s="45" t="s">
        <v>81</v>
      </c>
      <c r="B10" s="45" t="s">
        <v>82</v>
      </c>
      <c r="C10" s="45" t="s">
        <v>85</v>
      </c>
      <c r="D10" s="46" t="s">
        <v>86</v>
      </c>
      <c r="E10" s="83">
        <f t="shared" si="0"/>
        <v>46107707.84</v>
      </c>
      <c r="F10" s="81"/>
      <c r="G10" s="83">
        <v>46107707.84</v>
      </c>
      <c r="H10" s="81"/>
      <c r="I10" s="81"/>
      <c r="J10" s="81"/>
      <c r="K10" s="81"/>
      <c r="L10" s="81"/>
      <c r="M10" s="81"/>
      <c r="N10" s="81"/>
      <c r="O10" s="81"/>
    </row>
    <row r="11" spans="1:15" ht="18" customHeight="1">
      <c r="A11" s="45" t="s">
        <v>81</v>
      </c>
      <c r="B11" s="45" t="s">
        <v>82</v>
      </c>
      <c r="C11" s="45" t="s">
        <v>87</v>
      </c>
      <c r="D11" s="47" t="s">
        <v>88</v>
      </c>
      <c r="E11" s="83">
        <f t="shared" si="0"/>
        <v>2051940</v>
      </c>
      <c r="F11" s="81"/>
      <c r="G11" s="83">
        <v>2051940</v>
      </c>
      <c r="H11" s="81"/>
      <c r="I11" s="81"/>
      <c r="J11" s="81"/>
      <c r="K11" s="81"/>
      <c r="L11" s="81"/>
      <c r="M11" s="81"/>
      <c r="N11" s="81"/>
      <c r="O11" s="81"/>
    </row>
    <row r="12" spans="1:15" ht="18" customHeight="1">
      <c r="A12" s="45" t="s">
        <v>81</v>
      </c>
      <c r="B12" s="45" t="s">
        <v>82</v>
      </c>
      <c r="C12" s="45" t="s">
        <v>89</v>
      </c>
      <c r="D12" s="47" t="s">
        <v>90</v>
      </c>
      <c r="E12" s="83">
        <f t="shared" si="0"/>
        <v>10320000</v>
      </c>
      <c r="F12" s="81"/>
      <c r="G12" s="83">
        <v>10320000</v>
      </c>
      <c r="H12" s="81"/>
      <c r="I12" s="81"/>
      <c r="J12" s="81"/>
      <c r="K12" s="81"/>
      <c r="L12" s="81"/>
      <c r="M12" s="81"/>
      <c r="N12" s="81"/>
      <c r="O12" s="81"/>
    </row>
    <row r="13" spans="1:15" ht="18" customHeight="1">
      <c r="A13" s="45" t="s">
        <v>81</v>
      </c>
      <c r="B13" s="45" t="s">
        <v>85</v>
      </c>
      <c r="C13" s="45" t="s">
        <v>82</v>
      </c>
      <c r="D13" s="47" t="s">
        <v>91</v>
      </c>
      <c r="E13" s="83">
        <f t="shared" si="0"/>
        <v>20782354.27</v>
      </c>
      <c r="F13" s="81"/>
      <c r="G13" s="83">
        <v>20782354.27</v>
      </c>
      <c r="H13" s="81"/>
      <c r="I13" s="81"/>
      <c r="J13" s="81"/>
      <c r="K13" s="81"/>
      <c r="L13" s="81"/>
      <c r="M13" s="81"/>
      <c r="N13" s="81"/>
      <c r="O13" s="81"/>
    </row>
    <row r="14" spans="1:15" ht="18" customHeight="1">
      <c r="A14" s="45" t="s">
        <v>81</v>
      </c>
      <c r="B14" s="45" t="s">
        <v>93</v>
      </c>
      <c r="C14" s="45" t="s">
        <v>79</v>
      </c>
      <c r="D14" s="46" t="s">
        <v>94</v>
      </c>
      <c r="E14" s="83">
        <f>SUM(F14:O14)</f>
        <v>400000</v>
      </c>
      <c r="F14" s="81"/>
      <c r="G14" s="84">
        <v>400000</v>
      </c>
      <c r="H14" s="81"/>
      <c r="I14" s="81"/>
      <c r="J14" s="81"/>
      <c r="K14" s="81"/>
      <c r="L14" s="81"/>
      <c r="M14" s="81"/>
      <c r="N14" s="81"/>
      <c r="O14" s="81"/>
    </row>
    <row r="15" spans="1:15" ht="18" customHeight="1">
      <c r="A15" s="45" t="s">
        <v>81</v>
      </c>
      <c r="B15" s="45" t="s">
        <v>95</v>
      </c>
      <c r="C15" s="45" t="s">
        <v>89</v>
      </c>
      <c r="D15" s="46" t="s">
        <v>97</v>
      </c>
      <c r="E15" s="83">
        <f>SUM(F15:O15)</f>
        <v>15233600</v>
      </c>
      <c r="F15" s="81"/>
      <c r="G15" s="84">
        <v>15233600</v>
      </c>
      <c r="H15" s="81"/>
      <c r="I15" s="81"/>
      <c r="J15" s="81"/>
      <c r="K15" s="81"/>
      <c r="L15" s="81"/>
      <c r="M15" s="81"/>
      <c r="N15" s="81"/>
      <c r="O15" s="81"/>
    </row>
    <row r="16" spans="1:15" ht="18" customHeight="1">
      <c r="A16" s="45" t="s">
        <v>81</v>
      </c>
      <c r="B16" s="45" t="s">
        <v>89</v>
      </c>
      <c r="C16" s="45" t="s">
        <v>89</v>
      </c>
      <c r="D16" s="46" t="s">
        <v>98</v>
      </c>
      <c r="E16" s="83">
        <f>SUM(F16:O16)</f>
        <v>57507415.82</v>
      </c>
      <c r="F16" s="81"/>
      <c r="G16" s="84">
        <v>57507415.82</v>
      </c>
      <c r="H16" s="81"/>
      <c r="I16" s="81"/>
      <c r="J16" s="81"/>
      <c r="K16" s="81"/>
      <c r="L16" s="81"/>
      <c r="M16" s="81"/>
      <c r="N16" s="81"/>
      <c r="O16" s="81"/>
    </row>
    <row r="17" spans="1:15" ht="18" customHeight="1">
      <c r="A17" s="45" t="s">
        <v>99</v>
      </c>
      <c r="B17" s="45" t="s">
        <v>85</v>
      </c>
      <c r="C17" s="45" t="s">
        <v>79</v>
      </c>
      <c r="D17" s="46" t="s">
        <v>100</v>
      </c>
      <c r="E17" s="83">
        <f>SUM(F17:O17)</f>
        <v>433752.07</v>
      </c>
      <c r="F17" s="81"/>
      <c r="G17" s="84">
        <v>433752.07</v>
      </c>
      <c r="H17" s="81"/>
      <c r="I17" s="81"/>
      <c r="J17" s="81"/>
      <c r="K17" s="81"/>
      <c r="L17" s="81"/>
      <c r="M17" s="81"/>
      <c r="N17" s="81"/>
      <c r="O17" s="81"/>
    </row>
    <row r="18" spans="1:15" ht="18" customHeight="1">
      <c r="A18" s="85" t="s">
        <v>70</v>
      </c>
      <c r="B18" s="86"/>
      <c r="C18" s="86"/>
      <c r="D18" s="87"/>
      <c r="E18" s="83">
        <f>SUM(E7:E17)</f>
        <v>266703865.12</v>
      </c>
      <c r="F18" s="83"/>
      <c r="G18" s="83">
        <f>SUM(G7:G17)</f>
        <v>266703865.12</v>
      </c>
      <c r="H18" s="83"/>
      <c r="I18" s="81"/>
      <c r="J18" s="81"/>
      <c r="K18" s="81"/>
      <c r="L18" s="81"/>
      <c r="M18" s="81"/>
      <c r="N18" s="81"/>
      <c r="O18" s="81"/>
    </row>
  </sheetData>
  <sheetProtection/>
  <mergeCells count="15">
    <mergeCell ref="A1:O1"/>
    <mergeCell ref="A2:O2"/>
    <mergeCell ref="A3:F3"/>
    <mergeCell ref="A4:C4"/>
    <mergeCell ref="I4:J4"/>
    <mergeCell ref="A18:D18"/>
    <mergeCell ref="E4:E5"/>
    <mergeCell ref="F4:F5"/>
    <mergeCell ref="G4:G5"/>
    <mergeCell ref="H4:H5"/>
    <mergeCell ref="K4:K5"/>
    <mergeCell ref="L4:L5"/>
    <mergeCell ref="M4:M5"/>
    <mergeCell ref="N4:N5"/>
    <mergeCell ref="O4:O5"/>
  </mergeCells>
  <printOptions horizontalCentered="1"/>
  <pageMargins left="0.3541666666666667" right="0.3541666666666667" top="0.3972222222222222" bottom="0.3972222222222222" header="0.5118055555555555" footer="0.51180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workbookViewId="0" topLeftCell="A1">
      <selection activeCell="E18" sqref="E18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165</v>
      </c>
      <c r="B1" s="4"/>
      <c r="C1" s="4"/>
      <c r="D1" s="35"/>
      <c r="E1" s="36"/>
      <c r="F1" s="36"/>
      <c r="G1" s="36"/>
      <c r="H1" s="36"/>
      <c r="I1" s="32"/>
      <c r="J1" s="36"/>
      <c r="K1" s="3"/>
    </row>
    <row r="2" spans="1:11" ht="20.25" customHeight="1">
      <c r="A2" s="38" t="s">
        <v>166</v>
      </c>
      <c r="B2" s="38"/>
      <c r="C2" s="38"/>
      <c r="D2" s="38"/>
      <c r="E2" s="38"/>
      <c r="F2" s="38"/>
      <c r="G2" s="38"/>
      <c r="H2" s="38"/>
      <c r="I2" s="38"/>
      <c r="J2" s="38"/>
      <c r="K2" s="67"/>
    </row>
    <row r="3" spans="1:11" ht="12.75" customHeight="1">
      <c r="A3" s="6"/>
      <c r="B3" s="6"/>
      <c r="C3" s="6"/>
      <c r="D3" s="39"/>
      <c r="E3" s="40"/>
      <c r="F3" s="40"/>
      <c r="G3" s="40"/>
      <c r="H3" s="40"/>
      <c r="I3" s="68"/>
      <c r="J3" s="33" t="s">
        <v>16</v>
      </c>
      <c r="K3" s="69"/>
    </row>
    <row r="4" spans="1:11" ht="18.75" customHeight="1">
      <c r="A4" s="51" t="s">
        <v>73</v>
      </c>
      <c r="B4" s="52"/>
      <c r="C4" s="43"/>
      <c r="D4" s="42" t="s">
        <v>74</v>
      </c>
      <c r="E4" s="42" t="s">
        <v>101</v>
      </c>
      <c r="F4" s="42" t="s">
        <v>71</v>
      </c>
      <c r="G4" s="42" t="s">
        <v>72</v>
      </c>
      <c r="H4" s="42" t="s">
        <v>167</v>
      </c>
      <c r="I4" s="42" t="s">
        <v>168</v>
      </c>
      <c r="J4" s="42" t="s">
        <v>169</v>
      </c>
      <c r="K4" s="70"/>
    </row>
    <row r="5" spans="1:11" ht="18.75" customHeight="1">
      <c r="A5" s="10" t="s">
        <v>75</v>
      </c>
      <c r="B5" s="10" t="s">
        <v>76</v>
      </c>
      <c r="C5" s="10" t="s">
        <v>77</v>
      </c>
      <c r="D5" s="42"/>
      <c r="E5" s="42"/>
      <c r="F5" s="42"/>
      <c r="G5" s="42"/>
      <c r="H5" s="53"/>
      <c r="I5" s="42"/>
      <c r="J5" s="42"/>
      <c r="K5" s="70"/>
    </row>
    <row r="6" spans="1:11" ht="18.75" customHeight="1">
      <c r="A6" s="44" t="s">
        <v>78</v>
      </c>
      <c r="B6" s="44" t="s">
        <v>78</v>
      </c>
      <c r="C6" s="44" t="s">
        <v>78</v>
      </c>
      <c r="D6" s="44" t="s">
        <v>78</v>
      </c>
      <c r="E6" s="44">
        <v>1</v>
      </c>
      <c r="F6" s="44">
        <v>2</v>
      </c>
      <c r="G6" s="54">
        <v>3</v>
      </c>
      <c r="H6" s="55">
        <v>4</v>
      </c>
      <c r="I6" s="71">
        <v>6</v>
      </c>
      <c r="J6" s="44">
        <v>5</v>
      </c>
      <c r="K6" s="64"/>
    </row>
    <row r="7" spans="1:11" ht="15.75" customHeight="1">
      <c r="A7" s="56">
        <v>205</v>
      </c>
      <c r="B7" s="56" t="s">
        <v>79</v>
      </c>
      <c r="C7" s="56" t="s">
        <v>79</v>
      </c>
      <c r="D7" s="57" t="s">
        <v>80</v>
      </c>
      <c r="E7" s="58">
        <f>F7+G7+H7+I7+J7</f>
        <v>1971473.4900000002</v>
      </c>
      <c r="F7" s="59">
        <v>1971473.4900000002</v>
      </c>
      <c r="G7" s="60"/>
      <c r="H7" s="60">
        <v>0</v>
      </c>
      <c r="I7" s="60">
        <v>0</v>
      </c>
      <c r="J7" s="58">
        <v>0</v>
      </c>
      <c r="K7" s="64"/>
    </row>
    <row r="8" spans="1:11" ht="15.75" customHeight="1">
      <c r="A8" s="56" t="s">
        <v>81</v>
      </c>
      <c r="B8" s="56" t="s">
        <v>82</v>
      </c>
      <c r="C8" s="56" t="s">
        <v>79</v>
      </c>
      <c r="D8" s="57" t="s">
        <v>83</v>
      </c>
      <c r="E8" s="58">
        <f aca="true" t="shared" si="0" ref="E8:E15">F8+G8+H8+I8+J8</f>
        <v>40560431.16</v>
      </c>
      <c r="F8" s="59">
        <v>40140431.16</v>
      </c>
      <c r="G8" s="60">
        <v>420000</v>
      </c>
      <c r="H8" s="60">
        <v>0</v>
      </c>
      <c r="I8" s="60">
        <v>0</v>
      </c>
      <c r="J8" s="58">
        <v>0</v>
      </c>
      <c r="K8" s="64"/>
    </row>
    <row r="9" spans="1:11" ht="15.75" customHeight="1">
      <c r="A9" s="56" t="s">
        <v>81</v>
      </c>
      <c r="B9" s="56" t="s">
        <v>82</v>
      </c>
      <c r="C9" s="56" t="s">
        <v>82</v>
      </c>
      <c r="D9" s="57" t="s">
        <v>84</v>
      </c>
      <c r="E9" s="58">
        <f t="shared" si="0"/>
        <v>71335190.47</v>
      </c>
      <c r="F9" s="59">
        <v>67835190.47</v>
      </c>
      <c r="G9" s="60">
        <v>3500000</v>
      </c>
      <c r="H9" s="60">
        <v>0</v>
      </c>
      <c r="I9" s="60">
        <v>0</v>
      </c>
      <c r="J9" s="58">
        <v>0</v>
      </c>
      <c r="K9" s="64"/>
    </row>
    <row r="10" spans="1:11" ht="15.75" customHeight="1">
      <c r="A10" s="56" t="s">
        <v>81</v>
      </c>
      <c r="B10" s="56" t="s">
        <v>82</v>
      </c>
      <c r="C10" s="56" t="s">
        <v>85</v>
      </c>
      <c r="D10" s="57" t="s">
        <v>86</v>
      </c>
      <c r="E10" s="58">
        <f t="shared" si="0"/>
        <v>46107707.84</v>
      </c>
      <c r="F10" s="59">
        <v>45437707.84</v>
      </c>
      <c r="G10" s="60">
        <v>670000</v>
      </c>
      <c r="H10" s="60">
        <v>0</v>
      </c>
      <c r="I10" s="60">
        <v>0</v>
      </c>
      <c r="J10" s="58">
        <v>0</v>
      </c>
      <c r="K10" s="64"/>
    </row>
    <row r="11" spans="1:11" ht="15.75" customHeight="1">
      <c r="A11" s="56" t="s">
        <v>81</v>
      </c>
      <c r="B11" s="56" t="s">
        <v>82</v>
      </c>
      <c r="C11" s="56" t="s">
        <v>87</v>
      </c>
      <c r="D11" s="57" t="s">
        <v>88</v>
      </c>
      <c r="E11" s="58">
        <f t="shared" si="0"/>
        <v>2051940</v>
      </c>
      <c r="F11" s="59">
        <v>551940</v>
      </c>
      <c r="G11" s="60">
        <v>1500000</v>
      </c>
      <c r="H11" s="60">
        <v>0</v>
      </c>
      <c r="I11" s="60">
        <v>0</v>
      </c>
      <c r="J11" s="58">
        <v>0</v>
      </c>
      <c r="K11" s="64"/>
    </row>
    <row r="12" spans="1:11" ht="15.75" customHeight="1">
      <c r="A12" s="56" t="s">
        <v>81</v>
      </c>
      <c r="B12" s="56" t="s">
        <v>82</v>
      </c>
      <c r="C12" s="56" t="s">
        <v>89</v>
      </c>
      <c r="D12" s="57" t="s">
        <v>90</v>
      </c>
      <c r="E12" s="58">
        <f t="shared" si="0"/>
        <v>10320000</v>
      </c>
      <c r="F12" s="59"/>
      <c r="G12" s="60">
        <v>10320000</v>
      </c>
      <c r="H12" s="60">
        <v>0</v>
      </c>
      <c r="I12" s="60">
        <v>0</v>
      </c>
      <c r="J12" s="58">
        <v>0</v>
      </c>
      <c r="K12" s="64"/>
    </row>
    <row r="13" spans="1:11" ht="15.75" customHeight="1">
      <c r="A13" s="56" t="s">
        <v>81</v>
      </c>
      <c r="B13" s="56" t="s">
        <v>85</v>
      </c>
      <c r="C13" s="56" t="s">
        <v>82</v>
      </c>
      <c r="D13" s="57" t="s">
        <v>91</v>
      </c>
      <c r="E13" s="58">
        <f t="shared" si="0"/>
        <v>20782354.27</v>
      </c>
      <c r="F13" s="59">
        <v>20782354.27</v>
      </c>
      <c r="G13" s="60"/>
      <c r="H13" s="60">
        <v>0</v>
      </c>
      <c r="I13" s="60">
        <v>0</v>
      </c>
      <c r="J13" s="58">
        <v>0</v>
      </c>
      <c r="K13" s="64"/>
    </row>
    <row r="14" spans="1:11" ht="15.75" customHeight="1">
      <c r="A14" s="56" t="s">
        <v>81</v>
      </c>
      <c r="B14" s="56" t="s">
        <v>93</v>
      </c>
      <c r="C14" s="56" t="s">
        <v>79</v>
      </c>
      <c r="D14" s="57" t="s">
        <v>94</v>
      </c>
      <c r="E14" s="58">
        <f>F14+G14+H14+I14+J14</f>
        <v>400000</v>
      </c>
      <c r="F14" s="59"/>
      <c r="G14" s="60">
        <v>400000</v>
      </c>
      <c r="H14" s="60"/>
      <c r="I14" s="60"/>
      <c r="J14" s="58"/>
      <c r="K14" s="64"/>
    </row>
    <row r="15" spans="1:11" ht="15.75" customHeight="1">
      <c r="A15" s="56" t="s">
        <v>81</v>
      </c>
      <c r="B15" s="56" t="s">
        <v>95</v>
      </c>
      <c r="C15" s="56" t="s">
        <v>89</v>
      </c>
      <c r="D15" s="57" t="s">
        <v>97</v>
      </c>
      <c r="E15" s="58">
        <f>F15+G15+H15+I15+J15</f>
        <v>15233600</v>
      </c>
      <c r="F15" s="59"/>
      <c r="G15" s="60">
        <v>15233600</v>
      </c>
      <c r="H15" s="60"/>
      <c r="I15" s="60"/>
      <c r="J15" s="58"/>
      <c r="K15" s="64"/>
    </row>
    <row r="16" spans="1:11" ht="15.75" customHeight="1">
      <c r="A16" s="56" t="s">
        <v>81</v>
      </c>
      <c r="B16" s="56" t="s">
        <v>89</v>
      </c>
      <c r="C16" s="56" t="s">
        <v>89</v>
      </c>
      <c r="D16" s="57" t="s">
        <v>98</v>
      </c>
      <c r="E16" s="58">
        <f>F16+G16+H16+I16+J16</f>
        <v>57507415.82</v>
      </c>
      <c r="F16" s="59">
        <v>28834415.82</v>
      </c>
      <c r="G16" s="60">
        <v>28673000</v>
      </c>
      <c r="H16" s="60"/>
      <c r="I16" s="60"/>
      <c r="J16" s="58"/>
      <c r="K16" s="64"/>
    </row>
    <row r="17" spans="1:11" ht="15.75" customHeight="1">
      <c r="A17" s="56" t="s">
        <v>99</v>
      </c>
      <c r="B17" s="56" t="s">
        <v>85</v>
      </c>
      <c r="C17" s="56" t="s">
        <v>79</v>
      </c>
      <c r="D17" s="57" t="s">
        <v>100</v>
      </c>
      <c r="E17" s="58">
        <f>F17+G17+H17+I17+J17</f>
        <v>433752.07</v>
      </c>
      <c r="F17" s="59">
        <v>433752.07</v>
      </c>
      <c r="G17" s="60"/>
      <c r="H17" s="60"/>
      <c r="I17" s="60"/>
      <c r="J17" s="58"/>
      <c r="K17" s="64"/>
    </row>
    <row r="18" spans="1:11" ht="15.75" customHeight="1">
      <c r="A18" s="61" t="s">
        <v>101</v>
      </c>
      <c r="B18" s="62"/>
      <c r="C18" s="62"/>
      <c r="D18" s="62"/>
      <c r="E18" s="58">
        <f>SUM(E7:E17)</f>
        <v>266703865.12</v>
      </c>
      <c r="F18" s="58">
        <f>SUM(F7:F17)</f>
        <v>205987265.12</v>
      </c>
      <c r="G18" s="58">
        <f>SUM(G7:G17)</f>
        <v>60716600</v>
      </c>
      <c r="H18" s="60">
        <v>0</v>
      </c>
      <c r="I18" s="60">
        <v>0</v>
      </c>
      <c r="J18" s="58">
        <v>0</v>
      </c>
      <c r="K18" s="64"/>
    </row>
    <row r="19" spans="1:11" ht="18.75" customHeight="1">
      <c r="A19" s="63"/>
      <c r="B19" s="64"/>
      <c r="C19" s="65"/>
      <c r="D19" s="65"/>
      <c r="E19" s="65"/>
      <c r="F19" s="63"/>
      <c r="G19" s="64"/>
      <c r="H19" s="65"/>
      <c r="I19" s="65"/>
      <c r="J19" s="65"/>
      <c r="K19" s="64"/>
    </row>
    <row r="20" spans="1:11" ht="18.75" customHeight="1">
      <c r="A20" s="66"/>
      <c r="B20" s="66"/>
      <c r="C20" s="63"/>
      <c r="D20" s="63"/>
      <c r="E20" s="63"/>
      <c r="F20" s="63"/>
      <c r="G20" s="63"/>
      <c r="H20" s="63"/>
      <c r="I20" s="66"/>
      <c r="J20" s="66"/>
      <c r="K20" s="64"/>
    </row>
    <row r="21" spans="1:11" ht="22.5" customHeight="1">
      <c r="A21" s="64"/>
      <c r="B21" s="64"/>
      <c r="C21" s="64"/>
      <c r="D21" s="64"/>
      <c r="E21" s="65"/>
      <c r="F21" s="64"/>
      <c r="G21" s="64"/>
      <c r="H21" s="64"/>
      <c r="I21" s="64"/>
      <c r="J21" s="64"/>
      <c r="K21" s="64"/>
    </row>
  </sheetData>
  <sheetProtection/>
  <mergeCells count="10">
    <mergeCell ref="A2:J2"/>
    <mergeCell ref="A4:C4"/>
    <mergeCell ref="A18:D18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1944444444445" right="1.3381944444444445" top="0.7868055555555555" bottom="0.7868055555555555" header="0.5111111111111111" footer="0.5111111111111111"/>
  <pageSetup fitToHeight="100" fitToWidth="1" orientation="landscape" paperSize="9" scale="9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14"/>
  <sheetViews>
    <sheetView showGridLines="0" showZeros="0" workbookViewId="0" topLeftCell="A1">
      <selection activeCell="G7" sqref="G7:G9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22.5" customHeight="1">
      <c r="A1" s="1" t="s">
        <v>170</v>
      </c>
      <c r="B1" s="4"/>
      <c r="C1" s="4"/>
      <c r="D1" s="35"/>
      <c r="E1" s="36"/>
      <c r="F1" s="36"/>
      <c r="G1" s="32"/>
      <c r="H1" s="37"/>
      <c r="I1" s="37"/>
    </row>
    <row r="2" spans="1:9" ht="22.5" customHeight="1">
      <c r="A2" s="38" t="s">
        <v>171</v>
      </c>
      <c r="B2" s="38"/>
      <c r="C2" s="38"/>
      <c r="D2" s="38"/>
      <c r="E2" s="38"/>
      <c r="F2" s="38"/>
      <c r="G2" s="38"/>
      <c r="H2" s="37"/>
      <c r="I2" s="37"/>
    </row>
    <row r="3" spans="1:9" ht="22.5" customHeight="1">
      <c r="A3" s="6"/>
      <c r="B3" s="6"/>
      <c r="C3" s="6"/>
      <c r="D3" s="39"/>
      <c r="E3" s="40"/>
      <c r="F3" s="40"/>
      <c r="G3" s="41" t="s">
        <v>16</v>
      </c>
      <c r="H3" s="37"/>
      <c r="I3" s="37"/>
    </row>
    <row r="4" spans="1:7" ht="24" customHeight="1">
      <c r="A4" s="42" t="s">
        <v>73</v>
      </c>
      <c r="B4" s="42"/>
      <c r="C4" s="42"/>
      <c r="D4" s="42" t="s">
        <v>74</v>
      </c>
      <c r="E4" s="42" t="s">
        <v>172</v>
      </c>
      <c r="F4" s="42"/>
      <c r="G4" s="42"/>
    </row>
    <row r="5" spans="1:7" ht="24" customHeight="1">
      <c r="A5" s="42" t="s">
        <v>75</v>
      </c>
      <c r="B5" s="42" t="s">
        <v>76</v>
      </c>
      <c r="C5" s="42" t="s">
        <v>77</v>
      </c>
      <c r="D5" s="42"/>
      <c r="E5" s="43" t="s">
        <v>101</v>
      </c>
      <c r="F5" s="42" t="s">
        <v>71</v>
      </c>
      <c r="G5" s="42" t="s">
        <v>72</v>
      </c>
    </row>
    <row r="6" spans="1:7" ht="24" customHeight="1">
      <c r="A6" s="44" t="s">
        <v>78</v>
      </c>
      <c r="B6" s="44" t="s">
        <v>78</v>
      </c>
      <c r="C6" s="44" t="s">
        <v>78</v>
      </c>
      <c r="D6" s="44" t="s">
        <v>78</v>
      </c>
      <c r="E6" s="44">
        <v>1</v>
      </c>
      <c r="F6" s="44">
        <v>2</v>
      </c>
      <c r="G6" s="44">
        <v>3</v>
      </c>
    </row>
    <row r="7" spans="1:7" ht="24" customHeight="1">
      <c r="A7" s="45" t="s">
        <v>173</v>
      </c>
      <c r="B7" s="45" t="s">
        <v>174</v>
      </c>
      <c r="C7" s="45" t="s">
        <v>85</v>
      </c>
      <c r="D7" s="46" t="s">
        <v>175</v>
      </c>
      <c r="E7" s="47">
        <f aca="true" t="shared" si="0" ref="E7:E16">SUM(F7:G7)</f>
        <v>5060006</v>
      </c>
      <c r="F7" s="47"/>
      <c r="G7" s="47">
        <v>5060006</v>
      </c>
    </row>
    <row r="8" spans="1:7" ht="24" customHeight="1">
      <c r="A8" s="45" t="s">
        <v>173</v>
      </c>
      <c r="B8" s="45" t="s">
        <v>174</v>
      </c>
      <c r="C8" s="45" t="s">
        <v>87</v>
      </c>
      <c r="D8" s="46" t="s">
        <v>176</v>
      </c>
      <c r="E8" s="47">
        <f t="shared" si="0"/>
        <v>140000</v>
      </c>
      <c r="F8" s="47"/>
      <c r="G8" s="47">
        <v>140000</v>
      </c>
    </row>
    <row r="9" spans="1:7" ht="24" customHeight="1">
      <c r="A9" s="45" t="s">
        <v>173</v>
      </c>
      <c r="B9" s="45" t="s">
        <v>174</v>
      </c>
      <c r="C9" s="45" t="s">
        <v>89</v>
      </c>
      <c r="D9" s="46" t="s">
        <v>177</v>
      </c>
      <c r="E9" s="47">
        <f t="shared" si="0"/>
        <v>400000</v>
      </c>
      <c r="F9" s="47"/>
      <c r="G9" s="47">
        <v>400000</v>
      </c>
    </row>
    <row r="10" spans="1:7" ht="24" customHeight="1">
      <c r="A10" s="48"/>
      <c r="B10" s="48"/>
      <c r="C10" s="48"/>
      <c r="D10" s="48"/>
      <c r="E10" s="47">
        <f t="shared" si="0"/>
        <v>0</v>
      </c>
      <c r="F10" s="47"/>
      <c r="G10" s="47"/>
    </row>
    <row r="11" spans="1:7" ht="24" customHeight="1">
      <c r="A11" s="48"/>
      <c r="B11" s="48"/>
      <c r="C11" s="48"/>
      <c r="D11" s="48"/>
      <c r="E11" s="47">
        <f t="shared" si="0"/>
        <v>0</v>
      </c>
      <c r="F11" s="47"/>
      <c r="G11" s="47"/>
    </row>
    <row r="12" spans="1:7" ht="24" customHeight="1">
      <c r="A12" s="48"/>
      <c r="B12" s="48"/>
      <c r="C12" s="48"/>
      <c r="D12" s="48"/>
      <c r="E12" s="47">
        <f t="shared" si="0"/>
        <v>0</v>
      </c>
      <c r="F12" s="47"/>
      <c r="G12" s="47"/>
    </row>
    <row r="13" spans="1:7" ht="24" customHeight="1">
      <c r="A13" s="48"/>
      <c r="B13" s="48"/>
      <c r="C13" s="48"/>
      <c r="D13" s="49" t="s">
        <v>70</v>
      </c>
      <c r="E13" s="47">
        <f t="shared" si="0"/>
        <v>5600006</v>
      </c>
      <c r="F13" s="47">
        <f>SUM(F8:F12)</f>
        <v>0</v>
      </c>
      <c r="G13" s="47">
        <f>SUM(G7:G12)</f>
        <v>5600006</v>
      </c>
    </row>
    <row r="14" spans="1:7" ht="14.25">
      <c r="A14" s="50" t="s">
        <v>178</v>
      </c>
      <c r="B14" s="50"/>
      <c r="C14" s="50"/>
      <c r="D14" s="50"/>
      <c r="E14" s="50"/>
      <c r="F14" s="50"/>
      <c r="G14" s="50"/>
    </row>
  </sheetData>
  <sheetProtection/>
  <mergeCells count="5">
    <mergeCell ref="A2:G2"/>
    <mergeCell ref="A4:C4"/>
    <mergeCell ref="E4:G4"/>
    <mergeCell ref="A14:G14"/>
    <mergeCell ref="D4:D5"/>
  </mergeCells>
  <printOptions horizontalCentered="1"/>
  <pageMargins left="1.3381944444444445" right="1.3381944444444445" top="1.3777777777777778" bottom="1.3777777777777778" header="0.5111111111111111" footer="0.5111111111111111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2021-03-18T08:34:15Z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